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200" windowHeight="7170" firstSheet="11" activeTab="16"/>
  </bookViews>
  <sheets>
    <sheet name="部门预算收支总体情况表" sheetId="1" r:id="rId1"/>
    <sheet name="部门收入总体情况表" sheetId="7" r:id="rId2"/>
    <sheet name="部门支出总体情况表" sheetId="8" r:id="rId3"/>
    <sheet name="部门支出总表（分类）" sheetId="15" r:id="rId4"/>
    <sheet name="支出预算明细表—工资福利支出" sheetId="17" r:id="rId5"/>
    <sheet name="支出预算明细表—一般商品和服务支出" sheetId="18" r:id="rId6"/>
    <sheet name="支出预算明细表—对个人和家庭的补助" sheetId="19" r:id="rId7"/>
    <sheet name="财政拨款收支总表 " sheetId="2" r:id="rId8"/>
    <sheet name="一般公共预算支出情况表" sheetId="3" r:id="rId9"/>
    <sheet name="一般公共预算基本支出情况表" sheetId="22" r:id="rId10"/>
    <sheet name="一般公共预算支出明细表—工资福利支出" sheetId="25" r:id="rId11"/>
    <sheet name="一般公共预算支出明细表—一般商品和服务支出" sheetId="24" r:id="rId12"/>
    <sheet name="一般公共预算支出明细表—对个人和家庭的补助" sheetId="23" r:id="rId13"/>
    <sheet name="政府性基金" sheetId="6" r:id="rId14"/>
    <sheet name="财政专户管理的非税拨款" sheetId="29" r:id="rId15"/>
    <sheet name="经费拨款" sheetId="30" r:id="rId16"/>
    <sheet name="专项资金预算汇总表" sheetId="32" r:id="rId17"/>
    <sheet name="三公经费预算表" sheetId="5" r:id="rId18"/>
    <sheet name="项目支出绩效目标表" sheetId="20" r:id="rId19"/>
    <sheet name="整体绩效目标表" sheetId="21" r:id="rId20"/>
  </sheets>
  <definedNames>
    <definedName name="_xlnm.Print_Area" localSheetId="1">'部门收入总体情况表'!$A$1:$H$11</definedName>
    <definedName name="_xlnm.Print_Area" localSheetId="0">'部门预算收支总体情况表'!$A$1:$F$30</definedName>
    <definedName name="_xlnm.Print_Area" localSheetId="3">'部门支出总表（分类）'!$A$1:$K$24</definedName>
    <definedName name="_xlnm.Print_Area" localSheetId="2">'部门支出总体情况表'!$A$1:$J$44</definedName>
    <definedName name="_xlnm.Print_Area" localSheetId="7">'财政拨款收支总表 '!$A$1:$D$30</definedName>
    <definedName name="_xlnm.Print_Area" localSheetId="14">'财政专户管理的非税拨款'!$A$1:$K$5</definedName>
    <definedName name="_xlnm.Print_Area" localSheetId="15">'经费拨款'!$A$1:$K$22</definedName>
    <definedName name="_xlnm.Print_Area" localSheetId="17">'三公经费预算表'!$A$1:$G$13</definedName>
    <definedName name="_xlnm.Print_Area" localSheetId="18">'项目支出绩效目标表'!$A$1:$M$16</definedName>
    <definedName name="_xlnm.Print_Area" localSheetId="9">'一般公共预算基本支出情况表'!$A$1:$H$23</definedName>
    <definedName name="_xlnm.Print_Area" localSheetId="12">'一般公共预算支出明细表—对个人和家庭的补助'!$A$1:$P$14</definedName>
    <definedName name="_xlnm.Print_Area" localSheetId="10">'一般公共预算支出明细表—工资福利支出'!$A$1:$R$21</definedName>
    <definedName name="_xlnm.Print_Area" localSheetId="11">'一般公共预算支出明细表—一般商品和服务支出'!$A$1:$AH$13</definedName>
    <definedName name="_xlnm.Print_Area" localSheetId="8">'一般公共预算支出情况表'!$A$1:$H$24</definedName>
    <definedName name="_xlnm.Print_Area" localSheetId="19">'整体绩效目标表'!$A$1:$M$12</definedName>
    <definedName name="_xlnm.Print_Area" localSheetId="13">'政府性基金'!$A$1:$K$6</definedName>
    <definedName name="_xlnm.Print_Area" localSheetId="6">'支出预算明细表—对个人和家庭的补助'!$A$1:$P$13</definedName>
    <definedName name="_xlnm.Print_Area" localSheetId="4">'支出预算明细表—工资福利支出'!$A$1:$R$21</definedName>
    <definedName name="_xlnm.Print_Area" localSheetId="5">'支出预算明细表—一般商品和服务支出'!$A$1:$AH$13</definedName>
    <definedName name="_xlnm.Print_Area" localSheetId="16">'专项资金预算汇总表'!$A$1:$M$14</definedName>
    <definedName name="_xlnm.Print_Area">#N/A</definedName>
    <definedName name="_xlnm.Print_Titles">#N/A</definedName>
    <definedName name="_xlnm.Print_Titles" localSheetId="0">'部门预算收支总体情况表'!$1:$5</definedName>
    <definedName name="_xlnm.Print_Titles" localSheetId="1">'部门收入总体情况表'!$1:$5</definedName>
    <definedName name="_xlnm.Print_Titles" localSheetId="2">'部门支出总体情况表'!$1:$6</definedName>
    <definedName name="_xlnm.Print_Titles" localSheetId="3">'部门支出总表（分类）'!$1:$5</definedName>
    <definedName name="_xlnm.Print_Titles" localSheetId="4">'支出预算明细表—工资福利支出'!$1:$5</definedName>
    <definedName name="_xlnm.Print_Titles" localSheetId="5">'支出预算明细表—一般商品和服务支出'!$A:$E,'支出预算明细表—一般商品和服务支出'!$1:$5</definedName>
    <definedName name="_xlnm.Print_Titles" localSheetId="6">'支出预算明细表—对个人和家庭的补助'!$1:$5</definedName>
    <definedName name="_xlnm.Print_Titles" localSheetId="7">'财政拨款收支总表 '!$1:$5</definedName>
    <definedName name="_xlnm.Print_Titles" localSheetId="8">'一般公共预算支出情况表'!$1:$5</definedName>
    <definedName name="_xlnm.Print_Titles" localSheetId="9">'一般公共预算基本支出情况表'!$1:$5</definedName>
    <definedName name="_xlnm.Print_Titles" localSheetId="10">'一般公共预算支出明细表—工资福利支出'!$1:$5</definedName>
    <definedName name="_xlnm.Print_Titles" localSheetId="11">'一般公共预算支出明细表—一般商品和服务支出'!$A:$E,'一般公共预算支出明细表—一般商品和服务支出'!$1:$5</definedName>
    <definedName name="_xlnm.Print_Titles" localSheetId="12">'一般公共预算支出明细表—对个人和家庭的补助'!$1:$5</definedName>
    <definedName name="_xlnm.Print_Titles" localSheetId="13">'政府性基金'!$1:$6</definedName>
    <definedName name="_xlnm.Print_Titles" localSheetId="14">'财政专户管理的非税拨款'!$1:$5</definedName>
    <definedName name="_xlnm.Print_Titles" localSheetId="15">'经费拨款'!$1:$5</definedName>
    <definedName name="_xlnm.Print_Titles" localSheetId="16">'专项资金预算汇总表'!$1:$6</definedName>
    <definedName name="_xlnm.Print_Titles" localSheetId="17">'三公经费预算表'!$1:$6</definedName>
    <definedName name="_xlnm.Print_Titles" localSheetId="18">'项目支出绩效目标表'!$1:$4</definedName>
    <definedName name="_xlnm.Print_Titles" localSheetId="19">'整体绩效目标表'!$1:$5</definedName>
  </definedNames>
  <calcPr calcId="144525" iterate="1" iterateCount="100" iterateDelta="0.001"/>
</workbook>
</file>

<file path=xl/sharedStrings.xml><?xml version="1.0" encoding="utf-8"?>
<sst xmlns="http://schemas.openxmlformats.org/spreadsheetml/2006/main" count="1175" uniqueCount="359">
  <si>
    <t>附件1：</t>
  </si>
  <si>
    <t>州政府办2021年收支预算总表</t>
  </si>
  <si>
    <t>单位：万元</t>
  </si>
  <si>
    <t>收      入</t>
  </si>
  <si>
    <t>支       出</t>
  </si>
  <si>
    <t>项  目</t>
  </si>
  <si>
    <t>本年预算</t>
  </si>
  <si>
    <t>一、一般公共预算拨款</t>
  </si>
  <si>
    <t>一、一般公共服务</t>
  </si>
  <si>
    <t>一、基本支出</t>
  </si>
  <si>
    <t xml:space="preserve">      经费拨款</t>
  </si>
  <si>
    <t>二、国防支出</t>
  </si>
  <si>
    <t xml:space="preserve">      工资福利支出</t>
  </si>
  <si>
    <t xml:space="preserve">      纳入公共预算管理的非税收入拨款</t>
  </si>
  <si>
    <t>三、公共安全支出</t>
  </si>
  <si>
    <t xml:space="preserve">      商品和服务支出</t>
  </si>
  <si>
    <t>二、政府性基金拨款</t>
  </si>
  <si>
    <t>四、教育支出</t>
  </si>
  <si>
    <t xml:space="preserve">      对个人和家庭的补助</t>
  </si>
  <si>
    <t>三、纳入专户管理的非税收入拨款</t>
  </si>
  <si>
    <t>五、科学技术支出</t>
  </si>
  <si>
    <t>二、项目支出</t>
  </si>
  <si>
    <t>四、下级上缴收入</t>
  </si>
  <si>
    <t>六、文化体育与传媒支出</t>
  </si>
  <si>
    <t>三、上缴上级支出</t>
  </si>
  <si>
    <t>七、社会保障和就业支出</t>
  </si>
  <si>
    <t>八、医疗卫生支出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</si>
  <si>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</si>
  <si>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</si>
  <si>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</si>
  <si>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</si>
  <si>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</si>
  <si>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</si>
  <si>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</si>
  <si>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</si>
  <si>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十七、国土资源气象等支出</t>
  </si>
  <si>
    <t>十八、住房保障支出</t>
  </si>
  <si>
    <t>十九、粮油物资储备支出</t>
  </si>
  <si>
    <t>二十、预备费</t>
  </si>
  <si>
    <t>二十一、债务付息支出</t>
  </si>
  <si>
    <t>二十二、其他支出</t>
  </si>
  <si>
    <t>本年收入合计</t>
  </si>
  <si>
    <t>本年支出合计</t>
  </si>
  <si>
    <t>五、用事业基金弥补收支差额</t>
  </si>
  <si>
    <t>二十三、结转下年</t>
  </si>
  <si>
    <t>收入总计</t>
  </si>
  <si>
    <t>支出总计</t>
  </si>
  <si>
    <t>附件2：</t>
  </si>
  <si>
    <t>州政府办2021年收入总表</t>
  </si>
  <si>
    <t>单位</t>
  </si>
  <si>
    <t>总计</t>
  </si>
  <si>
    <t>一般公共预算拨款</t>
  </si>
  <si>
    <t>政府性基金拨款</t>
  </si>
  <si>
    <t>纳入专户管理的非税收入拨款</t>
  </si>
  <si>
    <t>下级上缴收入</t>
  </si>
  <si>
    <t>用事业基金弥补收支差额</t>
  </si>
  <si>
    <t>单位代码</t>
  </si>
  <si>
    <t>单位名称</t>
  </si>
  <si>
    <t>合计</t>
  </si>
  <si>
    <t>132001</t>
  </si>
  <si>
    <t>湘西州人民政府办公室本级</t>
  </si>
  <si>
    <t>132007</t>
  </si>
  <si>
    <t>州政府驻深圳办事处</t>
  </si>
  <si>
    <t>132008</t>
  </si>
  <si>
    <t>州政府驻长沙办事处</t>
  </si>
  <si>
    <t>132009</t>
  </si>
  <si>
    <t>州政府驻上海联络处</t>
  </si>
  <si>
    <t>132010</t>
  </si>
  <si>
    <t>州政府驻北京联络处</t>
  </si>
  <si>
    <t>附件3：</t>
  </si>
  <si>
    <t>州政府办2021年支出总表</t>
  </si>
  <si>
    <t>功能科目</t>
  </si>
  <si>
    <t>科目名称</t>
  </si>
  <si>
    <t>类</t>
  </si>
  <si>
    <t>款</t>
  </si>
  <si>
    <t>项</t>
  </si>
  <si>
    <t>201</t>
  </si>
  <si>
    <t>一般公共服务支出</t>
  </si>
  <si>
    <t xml:space="preserve">  201</t>
  </si>
  <si>
    <t>03</t>
  </si>
  <si>
    <t xml:space="preserve">  政府办公厅（室）及相关机构事务</t>
  </si>
  <si>
    <t xml:space="preserve">    201</t>
  </si>
  <si>
    <t xml:space="preserve">  03</t>
  </si>
  <si>
    <t>01</t>
  </si>
  <si>
    <t xml:space="preserve">    行政运行（政府办公厅（室）及相关机构事务）</t>
  </si>
  <si>
    <t>02</t>
  </si>
  <si>
    <t xml:space="preserve">    一般行政管理事务（政府办公厅（室）及相关机构事务）</t>
  </si>
  <si>
    <t>50</t>
  </si>
  <si>
    <t xml:space="preserve">    事业运行（政府办公厅（室）及相关机构事务）</t>
  </si>
  <si>
    <t>208</t>
  </si>
  <si>
    <t>社会保障和就业支出</t>
  </si>
  <si>
    <t xml:space="preserve">  208</t>
  </si>
  <si>
    <t>05</t>
  </si>
  <si>
    <t xml:space="preserve">  行政事业单位养老支出</t>
  </si>
  <si>
    <t xml:space="preserve">    208</t>
  </si>
  <si>
    <t xml:space="preserve">  05</t>
  </si>
  <si>
    <t xml:space="preserve">    行政单位离退休</t>
  </si>
  <si>
    <t xml:space="preserve">    事业单位离退休</t>
  </si>
  <si>
    <t xml:space="preserve">    机关事业单位基本养老保险缴费支出</t>
  </si>
  <si>
    <t>06</t>
  </si>
  <si>
    <t xml:space="preserve">    机关事业单位职业年金缴费支出</t>
  </si>
  <si>
    <t>210</t>
  </si>
  <si>
    <t>卫生健康支出</t>
  </si>
  <si>
    <t xml:space="preserve">  210</t>
  </si>
  <si>
    <t>11</t>
  </si>
  <si>
    <t xml:space="preserve">  行政事业单位医疗</t>
  </si>
  <si>
    <t xml:space="preserve">    210</t>
  </si>
  <si>
    <t xml:space="preserve">  11</t>
  </si>
  <si>
    <t xml:space="preserve">    行政单位医疗</t>
  </si>
  <si>
    <t xml:space="preserve">    事业单位医疗</t>
  </si>
  <si>
    <t>221</t>
  </si>
  <si>
    <t>住房保障支出</t>
  </si>
  <si>
    <t xml:space="preserve">  221</t>
  </si>
  <si>
    <t xml:space="preserve">  住房改革支出</t>
  </si>
  <si>
    <t xml:space="preserve">    221</t>
  </si>
  <si>
    <t xml:space="preserve">  02</t>
  </si>
  <si>
    <t xml:space="preserve">    住房公积金</t>
  </si>
  <si>
    <t>附件4：</t>
  </si>
  <si>
    <t>州政府办2021年支出总表（分类）</t>
  </si>
  <si>
    <t>单位:万元</t>
  </si>
  <si>
    <t>功能科目名称</t>
  </si>
  <si>
    <t>基本支出</t>
  </si>
  <si>
    <t>项目支出</t>
  </si>
  <si>
    <t>上缴上级支出</t>
  </si>
  <si>
    <t>小计</t>
  </si>
  <si>
    <t>工资福利支出</t>
  </si>
  <si>
    <t>一般商品和服务支出</t>
  </si>
  <si>
    <t>对个人和家庭的补助</t>
  </si>
  <si>
    <t>附件5：</t>
  </si>
  <si>
    <t>州政府办2021年基本支出预算明细表—工资福利支出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</si>
  <si>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</si>
  <si>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</si>
  <si>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</si>
  <si>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</si>
  <si>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</si>
  <si>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</si>
  <si>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</si>
  <si>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</si>
  <si>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</si>
  <si>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</si>
  <si>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</si>
  <si>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</si>
  <si>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</si>
  <si>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 xml:space="preserve">   201</t>
  </si>
  <si>
    <t xml:space="preserve">   208</t>
  </si>
  <si>
    <t xml:space="preserve">   210</t>
  </si>
  <si>
    <t xml:space="preserve">   221</t>
  </si>
  <si>
    <t>附件6：</t>
  </si>
  <si>
    <t xml:space="preserve">  州政府办2021年基本支出预算明细表—一般商品和服务支出</t>
  </si>
  <si>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</si>
  <si>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</si>
  <si>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</si>
  <si>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</si>
  <si>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</si>
  <si>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</si>
  <si>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</si>
  <si>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</si>
  <si>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</si>
  <si>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</si>
  <si>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</si>
  <si>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</si>
  <si>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</si>
  <si>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</si>
  <si>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</si>
  <si>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</si>
  <si>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</si>
  <si>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</si>
  <si>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</si>
  <si>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</si>
  <si>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</si>
  <si>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</si>
  <si>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</si>
  <si>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</si>
  <si>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</si>
  <si>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</si>
  <si>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党建经费</t>
  </si>
  <si>
    <t>交通费</t>
  </si>
  <si>
    <t>其他商品和服务支出</t>
  </si>
  <si>
    <t>附件7：</t>
  </si>
  <si>
    <t>州政府办2021年基本支出预算明细表—对个人和家庭的补助</t>
  </si>
  <si>
    <t>离休费</t>
  </si>
  <si>
    <t>退休费</t>
  </si>
  <si>
    <t>退职（役）费</t>
  </si>
  <si>
    <t>抚恤金</t>
  </si>
  <si>
    <t>生活补助</t>
  </si>
  <si>
    <t>救济费</t>
  </si>
  <si>
    <t>助学金</t>
  </si>
  <si>
    <t>奖励金</t>
  </si>
  <si>
    <t>个人农业生产补贴</t>
  </si>
  <si>
    <t>其他对个人和家庭的补助</t>
  </si>
  <si>
    <t>附件8：</t>
  </si>
  <si>
    <t>州政府办2021年财政拨款收支总表</t>
  </si>
  <si>
    <t>收                  入</t>
  </si>
  <si>
    <t>支                  出</t>
  </si>
  <si>
    <t>项         目</t>
  </si>
  <si>
    <t>项       目</t>
  </si>
  <si>
    <t xml:space="preserve">     经费拨款</t>
  </si>
  <si>
    <t xml:space="preserve">     纳入公共预算管理的非税收入拨款</t>
  </si>
  <si>
    <t>本 年 收 入 合 计</t>
  </si>
  <si>
    <t>本　年　支　出　合　计</t>
  </si>
  <si>
    <t>收  入  总  计</t>
  </si>
  <si>
    <t>支  出  总  计</t>
  </si>
  <si>
    <t>附件9：</t>
  </si>
  <si>
    <r>
      <rPr>
        <b/>
        <sz val="18"/>
        <rFont val="宋体"/>
        <family val="2"/>
      </rPr>
      <t>州政府办</t>
    </r>
    <r>
      <rPr>
        <b/>
        <sz val="18"/>
        <rFont val="Times New Roman"/>
        <family val="2"/>
      </rPr>
      <t>2021</t>
    </r>
    <r>
      <rPr>
        <b/>
        <sz val="18"/>
        <rFont val="宋体"/>
        <family val="2"/>
      </rPr>
      <t>年一般公共预算支出情况表</t>
    </r>
  </si>
  <si>
    <t>科目编码</t>
  </si>
  <si>
    <t>附件10：</t>
  </si>
  <si>
    <r>
      <rPr>
        <b/>
        <sz val="18"/>
        <rFont val="宋体"/>
        <family val="2"/>
      </rPr>
      <t>州政府办</t>
    </r>
    <r>
      <rPr>
        <b/>
        <sz val="18"/>
        <rFont val="Times New Roman"/>
        <family val="2"/>
      </rPr>
      <t>2021</t>
    </r>
    <r>
      <rPr>
        <b/>
        <sz val="18"/>
        <rFont val="宋体"/>
        <family val="2"/>
      </rPr>
      <t>年一般公共预算基本支出情况表</t>
    </r>
  </si>
  <si>
    <t>商品和服务支出</t>
  </si>
  <si>
    <t>附件11：</t>
  </si>
  <si>
    <t>州政府办2021年一般公共预算基本支出预算明细表—工资福利支出</t>
  </si>
  <si>
    <t>附件12：</t>
  </si>
  <si>
    <t xml:space="preserve">  州政府办2021年一般公共预算基本支出预算明细表—一般商品和服务支出</t>
  </si>
  <si>
    <t>附件13：</t>
  </si>
  <si>
    <t>州政府办2021年一般公共预算基本支出预算明细表—对个人和家庭的补助</t>
  </si>
  <si>
    <t>附件14：</t>
  </si>
  <si>
    <t>_____部门2021年政府性基金预算支出情况表</t>
  </si>
  <si>
    <t>总  计</t>
  </si>
  <si>
    <t>附件15：</t>
  </si>
  <si>
    <t>_____部门2021年财政专户管理的非税拨款预算支出情况表</t>
  </si>
  <si>
    <t>附件16：</t>
  </si>
  <si>
    <t>州政府办2021年一般公共预算-经费拨款支出情况表</t>
  </si>
  <si>
    <t>附件17：</t>
  </si>
  <si>
    <t>州政府办2021年专项资金预算汇总表</t>
  </si>
  <si>
    <t>科目代码</t>
  </si>
  <si>
    <t>项目名称</t>
  </si>
  <si>
    <t>财政专户管理的非税收入拨款</t>
  </si>
  <si>
    <t>经费拨款</t>
  </si>
  <si>
    <t>纳入预算管理的非税收入拨款</t>
  </si>
  <si>
    <t xml:space="preserve">      201</t>
  </si>
  <si>
    <t xml:space="preserve">    03</t>
  </si>
  <si>
    <t xml:space="preserve">      一般行政管理事务（政府办公厅（室）及相关机构事务）</t>
  </si>
  <si>
    <t>引进推介招商车辆运行信息网络专项经费</t>
  </si>
  <si>
    <t>运行协调专项经费</t>
  </si>
  <si>
    <t>政府办综合协调专项经费</t>
  </si>
  <si>
    <t>附件18：</t>
  </si>
  <si>
    <r>
      <rPr>
        <b/>
        <sz val="16"/>
        <rFont val="宋体"/>
        <family val="2"/>
      </rPr>
      <t>州政府办</t>
    </r>
    <r>
      <rPr>
        <b/>
        <sz val="16"/>
        <rFont val="Times New Roman"/>
        <family val="2"/>
      </rPr>
      <t>2021</t>
    </r>
    <r>
      <rPr>
        <b/>
        <sz val="16"/>
        <rFont val="宋体"/>
        <family val="2"/>
      </rPr>
      <t>年一般公共预算</t>
    </r>
    <r>
      <rPr>
        <b/>
        <sz val="16"/>
        <rFont val="Times New Roman"/>
        <family val="2"/>
      </rPr>
      <t>“</t>
    </r>
    <r>
      <rPr>
        <b/>
        <sz val="16"/>
        <rFont val="宋体"/>
        <family val="2"/>
      </rPr>
      <t>三公</t>
    </r>
    <r>
      <rPr>
        <b/>
        <sz val="16"/>
        <rFont val="Times New Roman"/>
        <family val="2"/>
      </rPr>
      <t>”</t>
    </r>
    <r>
      <rPr>
        <b/>
        <sz val="16"/>
        <rFont val="宋体"/>
        <family val="2"/>
      </rPr>
      <t>经费预算表</t>
    </r>
  </si>
  <si>
    <t>三公经费预算数（一般公共预算拨款）</t>
  </si>
  <si>
    <t>公务用车购置及运行费</t>
  </si>
  <si>
    <t>其中：</t>
  </si>
  <si>
    <t>公务用车购置费</t>
  </si>
  <si>
    <t>公务用车运行费</t>
  </si>
  <si>
    <t>湘西州人民政府办公室</t>
  </si>
  <si>
    <t xml:space="preserve">  湘西州人民政府办公室本级</t>
  </si>
  <si>
    <t xml:space="preserve">  州政府驻深圳办事处</t>
  </si>
  <si>
    <t xml:space="preserve">  州政府驻长沙办事处</t>
  </si>
  <si>
    <t xml:space="preserve">  州政府驻上海联络处</t>
  </si>
  <si>
    <t xml:space="preserve">  州政府驻北京联络处</t>
  </si>
  <si>
    <t>附件19：</t>
  </si>
  <si>
    <t>州政府办2021年州本级部门预算部门专项绩效目标申报表</t>
  </si>
  <si>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</si>
  <si>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</si>
  <si>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</si>
  <si>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</si>
  <si>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</si>
  <si>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</si>
  <si>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</si>
  <si>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</si>
  <si>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</si>
  <si>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</si>
  <si>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</si>
  <si>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实施保障措施</t>
  </si>
  <si>
    <t>132</t>
  </si>
  <si>
    <t xml:space="preserve">  132001</t>
  </si>
  <si>
    <t xml:space="preserve">    132001</t>
  </si>
  <si>
    <t xml:space="preserve">    政府办综合协调专项经费</t>
  </si>
  <si>
    <t>财政拨款</t>
  </si>
  <si>
    <t>1、协助州人民政府领导同志审核或组织起草以州人民政府、州人民政府办公室名义发布的公文。 
2、研究州人民政府各部门和各县市人民政府请示州人民政府的事项，提出审核意见，报州人民政府领导同志审批。 
3、负责州人民政府会议的会务工作，协助州人民政府领导同志组织会议议定事项的实施。 
4、根据州人民政府领导同志的指示，对有关问题进行协调，提出处理意见，报州人民政府领导同志决定。 
5、办理上级领导同志的批示，并督促落实。督促检查州人民政府各部门和各县市人民政府对州人民政府公文、会议决定事项及州人民政府领导同志有关指示的执行落实情况，并跟踪调研，及时向州人民政府领导同志报告。 
6、协助州人民政府领导同志组织处理需由州人民政府直接处理的突发事件；负责州人民政府值班工作，及时向州人民政府领导同志报告重要情况，协助处理各部门和各县市向州人民政府反映的重要问题。
7、负责组织起草州人民政府的文件、工作报告和主要领导讲话，以及州人民政府领导同志交办的其他文字综合材料；围绕全州经济社会发展和政府中心工作牵头组织调查研究，为领导科学决策提供建议。
8、收集、整理、传递政务信息，为州人民政府领导同志决策和指导工作提供信息服务；编辑州人民政府机关刊物《湘西政报》。
9、负责组织、指导、协调和监督全州政府信息公开和公共资源交易等工作。
10、组织开展人大代表建议、政协提案办理工作。 
11、承办州人民政府交办的其他事项。</t>
  </si>
  <si>
    <t>单位财务管理制度</t>
  </si>
  <si>
    <t>州政府办公室工作职责、会议纪要等</t>
  </si>
  <si>
    <t>根据州委、州政府的重要工作和重大部署，推动全州经济发展和促进政府中心工作更好地开展，为领导科学决策提供建议,保证政策、政令的上传下达，政务工作、行政事务正常运行。
对我州重要工作、重要项目建设进行调查研究，对各项政策进行研究，为州委、州政府提供决策参考，为经济发展搞好决策咨询。突出抓好重大决策、重要工作、重大项目和人民群众反映的热点难点督查督办，有效推动各项工作落实，更好地为全州经济社会发展服务,政务信息公开。
保证州政府网络平台运行、机房服务器运行稳定，政府网站群信息及时公开</t>
  </si>
  <si>
    <t>州政府办将围绕“十四五”规划，坚持服务中心，扎实当好参谋助手，做好政务服务，确保州政府高质高效运转，确保“十四五 ”开好局，起好步</t>
  </si>
  <si>
    <t>根据州政府的工作安排和重要工作，按时开展决策咨询和调研，为州政府领导搞好决策服务。在推动重要政策重要决策落实中响鼓重锤,高效率搞好综合协调,高水平当好参谋助手,高质量抓好办文办会,高标准严格值班值守,高精度推进督查落实。</t>
  </si>
  <si>
    <t>根据州政府的工作安排和重要工作，开展决策咨询和调研，为州政府领导搞好决策服务。形成一批调研成果，编印调研论文集，完成15篇左右的调研报告。完成相关通报或专报，及时、准确、真实报送相关信息。建议提案办结率100%，见面率100%，问题解决率60%，满意率90%以上。编印《湘西政报》12期，《数字湘西》900份。</t>
  </si>
  <si>
    <t>提升决策参谋服务能力，提高政务服务水平和效率,更好地为各级领导提供参谋、决策服务。保证会议服务，政务应急安全，网络平台运行稳定。推进政府信息公开，建立高效政府、阳光政府、廉洁政府。</t>
  </si>
  <si>
    <t>人力、物力、财力、制度保障</t>
  </si>
  <si>
    <t xml:space="preserve">  132007</t>
  </si>
  <si>
    <t xml:space="preserve">    132007</t>
  </si>
  <si>
    <t xml:space="preserve">    运行协调专项经费</t>
  </si>
  <si>
    <t>协助州政府、州直有关部门赴粤港澳地区参加或举办重大招商活动，做好接待服务，劳务协作等</t>
  </si>
  <si>
    <t>1、负责与广东省各机关及外省驻深圳办事处搞好关系，联络湘西籍和各界人士，争取对湘西的经济发展给以支持帮助。
2、负责做好湘西州到粤港澳的接待工作，承办州委，州政府交办的其他事项。</t>
  </si>
  <si>
    <t>会议纪要，政府文件</t>
  </si>
  <si>
    <t>做好招商引资，劳务协作，服务接待，及推广湘西州优势产品，酒鬼酒，古丈毛孔，黄金 茶，红心猕猴桃等</t>
  </si>
  <si>
    <t>做好招商引资，接待服务，劳务协作等</t>
  </si>
  <si>
    <t>按照州委州政府的绩效目标落实到位</t>
  </si>
  <si>
    <t>多次陪同深圳中青宝，深圳万汇国际，深圳升华集团，太平洋建设，深圳远征科技等公司去湘西州考察，</t>
  </si>
  <si>
    <t>德农牧业项目已经在花垣开工生产，深圳恒澎能源科技有限公司在龙山开工生产，大新游乐智能科技公司已经选址签约，东茂驼食品有限公司已经签约</t>
  </si>
  <si>
    <t>按照州委州政府制定的绩效目标实施</t>
  </si>
  <si>
    <t xml:space="preserve">  132008</t>
  </si>
  <si>
    <t xml:space="preserve">    132008</t>
  </si>
  <si>
    <t>接访处置来长上访人员，接待联络服务，公车正常运行，接待我州来长公务人员。</t>
  </si>
  <si>
    <t>单位财务管理制度及财务专项资金管理办法，单位工作职责，会议纪要。</t>
  </si>
  <si>
    <t>单位工作职责，会议纪要。</t>
  </si>
  <si>
    <t>为州领导来长公务提供接待服务，为州来长重大活动、重要会议提供综合协调服务，为州相关部门和领导做好配合服务</t>
  </si>
  <si>
    <t>接待联络服务，达到工作要求，让社会各界都满意。</t>
  </si>
  <si>
    <t>接待联络服务，达到工作要求，让社会各方面都满意，年接待800批次，1500人次。</t>
  </si>
  <si>
    <t>接待联络服务，达到工作要求，让社会各方面都满意。</t>
  </si>
  <si>
    <t>人员及车辆保障</t>
  </si>
  <si>
    <t xml:space="preserve">  132009</t>
  </si>
  <si>
    <t xml:space="preserve">    132009</t>
  </si>
  <si>
    <t xml:space="preserve">    引进推介招商车辆运行信息网络专项经费</t>
  </si>
  <si>
    <t>1、负责与上海的经济技术合作，为湘西引进项目，资金技术、人才和先进管理经验：
2、负责与上海市党、政、军机关、湘西籍人士和各界人士的联络，争取对湘西经济建设和社会发展的支持帮助；
3、围绕州委、州政府的中心工作；
4、负责州级领导在上海的接待工作；承办州委、州政府交办的其他事项。</t>
  </si>
  <si>
    <t>财政管理制度及专项资金管理制度（州政府办函【2015】65号）</t>
  </si>
  <si>
    <t>会议纪要</t>
  </si>
  <si>
    <t>协助上海湘西商会去各地区考察项目，做好沪企业来湘西考察工作的联络，继续抓好湘西酒鬼、泸溪椪柑、湘西黄牛、凤凰红心猕猴桃在沪销售。围绕州委州政府的中心工作，开发信息资源，建立、健全信息网络。</t>
  </si>
  <si>
    <t>加强领导，强化责任，按照相关管理制度完成工作任务</t>
  </si>
  <si>
    <t xml:space="preserve">  132010</t>
  </si>
  <si>
    <t xml:space="preserve">    132010</t>
  </si>
  <si>
    <t xml:space="preserve">    公务接待费</t>
  </si>
  <si>
    <t>接待服务为州来京重大活动和会议等提供综合协调服务</t>
  </si>
  <si>
    <t>内部管理制度、州公务接待管理办法</t>
  </si>
  <si>
    <t>单位职能工作</t>
  </si>
  <si>
    <t>为州领导来京公务提供接待服务，为州来京重大活动、重要会议提供综合协调服务，为中央、省相关部门和领导做好配合服务</t>
  </si>
  <si>
    <t>做好湘西州等来京公务人员的客房、食堂、车辆、办公等后勤服务保障。陪同、协调、沟通、跟踪州内来京汇报招商等对外联络服务工作</t>
  </si>
  <si>
    <t>餐饮、车辆、客房服务接待同比上年增长10%</t>
  </si>
  <si>
    <t>年初工作要点布置，全员实行目标管理绩效考评，年底总结查漏补缺。</t>
  </si>
  <si>
    <t>附件20：</t>
  </si>
  <si>
    <t>州政府办2021年州本级部门预算单位整体绩效目标申报表</t>
  </si>
  <si>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</si>
  <si>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</si>
  <si>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</si>
  <si>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</si>
  <si>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</si>
  <si>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</si>
  <si>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</si>
  <si>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</si>
  <si>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</si>
  <si>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</si>
  <si>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</si>
  <si>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</si>
  <si>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</si>
  <si>
    <t>根据州委、州政府的重要工作和重大部署，推动全州经济发展和促进政府中心工作更好地开展，为领导科学决策提供建议。
保证政策、政令的上传下达，政务工作、行政事务正常运行。
对我州重要工作、重要项目建设进行调查研究，对各项政策进行研究，为州委、州政府提供决策参考，为经济发展搞好决策咨询。突出抓好重大决策、重要工作、重大项目和人民群众反映的热点难点督查督办，有效推动各项工作落实，更好地为全州经济社会发展服务,政务信息公开。
保证州政府网络平台运行、机房服务器运行稳定，政府网站群信息及时公开</t>
  </si>
  <si>
    <t>100%</t>
  </si>
  <si>
    <t>已按要求在网站进行公开</t>
  </si>
  <si>
    <t>推行全员绩效管理机制。强化办公室预算资金管理，科学编制年度部门预算，按时、足额转拨预算资金，无截留、挤占、挪用资金现象。以财经制度为准绳，进一步规范财务报账行为，对每笔预算支出都做到先审核、再支付，加大支出审核监督力度，杜绝漏洞，减少浪费，节约开支。</t>
  </si>
  <si>
    <t>州政府办紧紧围绕州委、州政府中心工作、重点工作，牢牢抓住十项重点工作，精准发力，勇于担当，主动作为，政府办各项工作更加规范、务实、高效、有序，在服务领导、服务基层、服务群众的工作中，开创办公室工作的新局面。</t>
  </si>
  <si>
    <t>通过向服务对象、社会公众及部门内部员工发放问卷调查，结果显示对州政府办工作开展情况、社会效益等关注程度高，满意度很好，满意率高于90%。</t>
  </si>
  <si>
    <t>1、协助州政府、州直有关部门赴江浙沪地区参加或举办重大经贸招商活动，并完成客商邀约联络、会务服务等工作；
2、加强与上海市党政机关、湖南省政府驻上海办事处及有关单位的联络，积极参加相关学习、培训、会议等活动；
3、加强与在沪湘西籍知名人士联络沟通，并提供相关服务；
4、加强与上海市有关部门的联络沟通；
5、完成州委、州政府交办的其他事项。</t>
  </si>
  <si>
    <t>协助上海商会去各地区考察项目，做好沪企业来湘西考察工作的联络，继续抓好湘西酒鬼、泸溪椪柑、湘西黄牛肉等在沪销售。围绕州委州政府的中心工作，开发信息资源，建立、健全信息网络</t>
  </si>
  <si>
    <t>按规定时间公开</t>
  </si>
  <si>
    <t>加快湘西经济增长</t>
  </si>
  <si>
    <t>完成本单位日常事务和上级部门布置的工作，为湘西经济工作发展提供服务</t>
  </si>
  <si>
    <t>满意</t>
  </si>
  <si>
    <t>1、积极加强州人民政府、州直相关单位与广东省的各部门的联络交流工作，协助州政府及州直相关单位赴粤参加或者举办重大经贸交流及招商活动，并做好相关联络会务服务等工作。
2、积极加强湖南省政府驻广东省办事处、驻深圳市办事处、全国各省市驻深办的联络工作，积极参加相关学习，培训，会议等活动。
3、加强与在粤的湘西籍知名人士的联络交流工作，积极做好在粤的湘西籍务工人员的劳务协作服务。
4完成州委、州政府交办的其他相关工作。</t>
  </si>
  <si>
    <t>1、协作广东省各企业各大商会去湘西州考察项目工作，积极促成相关企业与州各县市项目落地对接工作。
2、劳务协作，每季度提供广东省劳务招聘信息30条以上，做好湘西籍在粤的劳务人员的稳岗就业，劳务维权等相关工作。
3、信息报送。每季度完成广东省各企业商会的走访查看工作</t>
  </si>
  <si>
    <t>按相关政策规定时间公开</t>
  </si>
  <si>
    <t>加快和促进湘西经济增长</t>
  </si>
  <si>
    <t>完成本单位的日常工作和上级部门交办的工作,进一步为湘西籍在粤人士提供服务平台，建立湘西州与广东省沟通桥梁</t>
  </si>
  <si>
    <t>通过向服务对象，社会公众及部门内部员工询问满意度，服务对象满意度为100%</t>
  </si>
  <si>
    <t>负责来访群众接待，保持稳定，搞好完成年度工作要求，创建文明单位，开展招商引资工作，树立良好湘西形象；完成接待联络服务，让社会各方面都满意。</t>
  </si>
  <si>
    <t>每年近1000人赴省上访，确保平安返回，争取先进单位，工作受到服务对象及有关部门好评；年接待600批次,1500人次。</t>
  </si>
  <si>
    <t>按照国家相关政策公开。</t>
  </si>
  <si>
    <t>紧紧围绕州委、州政府中心工作、重点工作，勇于担当，主动作为，加强预算资金管理，科学编制年度部门预算，以财经制度为准绳，进一步规范财务报账行为，减少浪费，节约开支，推行全员绩效管理机制。</t>
  </si>
  <si>
    <t>通过向服务对象、社会公众及部门内部员工询问满意度，服务对象满意度100%</t>
  </si>
  <si>
    <t>负责与国家部委的联系，加强与北京的经济技术合作，围绕州委、州人民政府的中心工作，开发信息资源，建立、健全信息网络，为州委、州人民政府决策提供信息服务。负责与中央和国家机关及北京市党政军机关、湘西籍人士和各界人士的联络，争取他们对我州经济技术和社会发展的支持和帮助。负责州领导在北京的接待服务工作，为州直单位和各县市在北京进行公务活动的人员提供方便。承办州委、州人民政府交办的其他事项。</t>
  </si>
  <si>
    <t>1、招商引资：协助州直部门在京参加或举办重大经贸招商活动；建立京津翼地区重要客商100名以上资源库；提供意向招商引资信息10条以上；完成引进落地3000万以上投资项目5个。2、信访维稳：统筹处置重大疑难复杂及其他群体性进京问题；进京非正常上访量不突破上年；完成“两会”等重要活动期间的信访维稳工作。3、租赁物业管理：确保租赁合同的履行。4、接待服务：为州来京重大活动和会议等提供综合协调服务。5、劳务协作：做好就业扶贫转移；完成劳务输出农村贫困人口50人以上； 按季度报优质岗位信息30条。6、信息报送“报送《驻京信息》10期。</t>
  </si>
  <si>
    <t>80%</t>
  </si>
  <si>
    <t>按照国家相关政策公开</t>
  </si>
  <si>
    <t>1,加强对租赁物业的协调服务和管理工作，做好租金和相关费用应收尽收，确保国有资产的保值增值,完成租赁租金和客房运营收入共计650万元。2、招商引资建立京津翼地区重要客商100名以上资源库；提供意向招商引资信息10条以上；完成引进落地3000万以上投资项目5个。</t>
  </si>
  <si>
    <t>通过向服务对象、社会公众及部门内部员工询问满意度，服务对象满意度90%</t>
  </si>
</sst>
</file>

<file path=xl/styles.xml><?xml version="1.0" encoding="utf-8"?>
<styleSheet xmlns="http://schemas.openxmlformats.org/spreadsheetml/2006/main">
  <numFmts count="3">
    <numFmt numFmtId="176" formatCode="#,##0.0_ "/>
    <numFmt numFmtId="177" formatCode="0.00_ "/>
    <numFmt numFmtId="178" formatCode="#,##0.00_ "/>
  </numFmts>
  <fonts count="43">
    <font>
      <sz val="9"/>
      <name val="宋体"/>
      <family val="2"/>
    </font>
    <font>
      <sz val="10"/>
      <name val="Arial"/>
      <family val="2"/>
    </font>
    <font>
      <b/>
      <sz val="10"/>
      <name val="实体"/>
      <family val="2"/>
    </font>
    <font>
      <b/>
      <sz val="16"/>
      <name val="宋体"/>
      <family val="2"/>
    </font>
    <font>
      <b/>
      <sz val="10"/>
      <name val="宋体"/>
      <family val="2"/>
    </font>
    <font>
      <sz val="10"/>
      <name val="宋体"/>
      <family val="2"/>
    </font>
    <font>
      <sz val="9"/>
      <name val="Times New Roman"/>
      <family val="2"/>
    </font>
    <font>
      <b/>
      <sz val="18"/>
      <name val="Times New Roman"/>
      <family val="2"/>
    </font>
    <font>
      <sz val="10"/>
      <name val="Times New Roman"/>
      <family val="2"/>
    </font>
    <font>
      <b/>
      <sz val="12"/>
      <name val="宋体"/>
      <family val="2"/>
    </font>
    <font>
      <sz val="12"/>
      <name val="宋体"/>
      <family val="2"/>
    </font>
    <font>
      <sz val="18"/>
      <name val="Times New Roman"/>
      <family val="2"/>
    </font>
    <font>
      <b/>
      <sz val="10"/>
      <name val="Times New Roman"/>
      <family val="2"/>
    </font>
    <font>
      <b/>
      <sz val="9"/>
      <name val="宋体"/>
      <family val="2"/>
    </font>
    <font>
      <b/>
      <sz val="15"/>
      <name val="宋体"/>
      <family val="2"/>
    </font>
    <font>
      <sz val="14"/>
      <name val="宋体"/>
      <family val="2"/>
    </font>
    <font>
      <b/>
      <sz val="18"/>
      <name val="宋体"/>
      <family val="2"/>
    </font>
    <font>
      <b/>
      <sz val="9"/>
      <name val="Times New Roman"/>
      <family val="2"/>
    </font>
    <font>
      <sz val="10"/>
      <name val="实体"/>
      <family val="2"/>
    </font>
    <font>
      <b/>
      <sz val="10"/>
      <name val="黑体"/>
      <family val="2"/>
    </font>
    <font>
      <u val="single"/>
      <sz val="9"/>
      <name val="宋体"/>
      <family val="2"/>
    </font>
    <font>
      <sz val="11"/>
      <color indexed="9"/>
      <name val="宋体"/>
      <family val="2"/>
    </font>
    <font>
      <b/>
      <sz val="11"/>
      <color indexed="63"/>
      <name val="宋体"/>
      <family val="2"/>
    </font>
    <font>
      <b/>
      <sz val="15"/>
      <color indexed="54"/>
      <name val="宋体"/>
      <family val="2"/>
    </font>
    <font>
      <sz val="11"/>
      <color indexed="8"/>
      <name val="宋体"/>
      <family val="2"/>
    </font>
    <font>
      <b/>
      <sz val="11"/>
      <color indexed="8"/>
      <name val="宋体"/>
      <family val="2"/>
    </font>
    <font>
      <b/>
      <sz val="11"/>
      <color indexed="54"/>
      <name val="宋体"/>
      <family val="2"/>
    </font>
    <font>
      <b/>
      <sz val="18"/>
      <color indexed="54"/>
      <name val="宋体"/>
      <family val="2"/>
    </font>
    <font>
      <u val="single"/>
      <sz val="11"/>
      <color indexed="12"/>
      <name val="宋体"/>
      <family val="2"/>
    </font>
    <font>
      <sz val="11"/>
      <color indexed="19"/>
      <name val="宋体"/>
      <family val="2"/>
    </font>
    <font>
      <sz val="11"/>
      <color indexed="62"/>
      <name val="宋体"/>
      <family val="2"/>
    </font>
    <font>
      <sz val="11"/>
      <color indexed="10"/>
      <name val="宋体"/>
      <family val="2"/>
    </font>
    <font>
      <b/>
      <sz val="11"/>
      <color indexed="9"/>
      <name val="宋体"/>
      <family val="2"/>
    </font>
    <font>
      <b/>
      <sz val="13"/>
      <color indexed="54"/>
      <name val="宋体"/>
      <family val="2"/>
    </font>
    <font>
      <sz val="11"/>
      <color indexed="17"/>
      <name val="宋体"/>
      <family val="2"/>
    </font>
    <font>
      <sz val="11"/>
      <color indexed="20"/>
      <name val="宋体"/>
      <family val="2"/>
    </font>
    <font>
      <i/>
      <sz val="11"/>
      <color indexed="23"/>
      <name val="宋体"/>
      <family val="2"/>
    </font>
    <font>
      <u val="single"/>
      <sz val="11"/>
      <color indexed="20"/>
      <name val="宋体"/>
      <family val="2"/>
    </font>
    <font>
      <sz val="11"/>
      <color indexed="16"/>
      <name val="宋体"/>
      <family val="2"/>
    </font>
    <font>
      <b/>
      <sz val="11"/>
      <color indexed="53"/>
      <name val="宋体"/>
      <family val="2"/>
    </font>
    <font>
      <b/>
      <sz val="18"/>
      <color indexed="56"/>
      <name val="宋体"/>
      <family val="2"/>
    </font>
    <font>
      <sz val="11"/>
      <color indexed="53"/>
      <name val="宋体"/>
      <family val="2"/>
    </font>
    <font>
      <b/>
      <sz val="16"/>
      <name val="Times New Roman"/>
      <family val="2"/>
    </font>
  </fonts>
  <fills count="19">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style="thin"/>
      <right style="thin"/>
      <top style="thin"/>
      <bottom style="thin"/>
    </border>
    <border>
      <left/>
      <right style="thin"/>
      <top style="thin"/>
      <bottom style="thin"/>
    </border>
    <border>
      <left style="thin"/>
      <right/>
      <top style="thin"/>
      <bottom/>
    </border>
    <border>
      <left style="thin"/>
      <right style="thin"/>
      <top style="thin"/>
      <bottom/>
    </border>
    <border>
      <left/>
      <right style="thin"/>
      <top style="thin"/>
      <bottom/>
    </border>
    <border>
      <left/>
      <right/>
      <top style="thin"/>
      <bottom style="thin"/>
    </border>
    <border>
      <left/>
      <right/>
      <top/>
      <bottom style="thin"/>
    </border>
    <border>
      <left style="thin"/>
      <right style="thin"/>
      <top/>
      <bottom/>
    </border>
    <border>
      <left style="thin"/>
      <right style="thin"/>
      <top/>
      <bottom style="thin"/>
    </border>
    <border>
      <left style="thin"/>
      <right/>
      <top/>
      <bottom style="thin"/>
    </border>
    <border>
      <left style="thin"/>
      <right style="thin">
        <color indexed="8"/>
      </right>
      <top style="thin"/>
      <bottom style="thin"/>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style="thin">
        <color indexed="8"/>
      </right>
      <top style="thin"/>
      <bottom style="thin"/>
    </border>
    <border>
      <left/>
      <right/>
      <top style="thin"/>
      <bottom/>
    </border>
    <border>
      <left/>
      <right style="thin"/>
      <top/>
      <bottom style="thin"/>
    </border>
  </borders>
  <cellStyleXfs count="100">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 borderId="0" applyNumberFormat="0" applyBorder="0" applyProtection="0">
      <alignment/>
    </xf>
    <xf numFmtId="0" fontId="24" fillId="3" borderId="0" applyNumberFormat="0" applyBorder="0" applyProtection="0">
      <alignment/>
    </xf>
    <xf numFmtId="0" fontId="30" fillId="4" borderId="1" applyNumberFormat="0" applyProtection="0">
      <alignment/>
    </xf>
    <xf numFmtId="0" fontId="24" fillId="3" borderId="0" applyNumberFormat="0" applyBorder="0" applyProtection="0">
      <alignment/>
    </xf>
    <xf numFmtId="0" fontId="35" fillId="5" borderId="0" applyNumberFormat="0" applyBorder="0" applyProtection="0">
      <alignment/>
    </xf>
    <xf numFmtId="0" fontId="24" fillId="2" borderId="0" applyNumberFormat="0" applyBorder="0" applyProtection="0">
      <alignment/>
    </xf>
    <xf numFmtId="0" fontId="24" fillId="6" borderId="0" applyNumberFormat="0" applyBorder="0" applyProtection="0">
      <alignment/>
    </xf>
    <xf numFmtId="0" fontId="34" fillId="7" borderId="0" applyNumberFormat="0" applyBorder="0" applyProtection="0">
      <alignment/>
    </xf>
    <xf numFmtId="0" fontId="38" fillId="5" borderId="0" applyNumberFormat="0" applyBorder="0" applyProtection="0">
      <alignment/>
    </xf>
    <xf numFmtId="0" fontId="24" fillId="8" borderId="0" applyNumberFormat="0" applyBorder="0" applyProtection="0">
      <alignment/>
    </xf>
    <xf numFmtId="0" fontId="21" fillId="6" borderId="0" applyNumberFormat="0" applyBorder="0" applyProtection="0">
      <alignment/>
    </xf>
    <xf numFmtId="0" fontId="28" fillId="0" borderId="0" applyNumberFormat="0" applyFill="0" applyBorder="0" applyProtection="0">
      <alignment/>
    </xf>
    <xf numFmtId="0" fontId="24" fillId="9" borderId="0" applyNumberFormat="0" applyBorder="0" applyProtection="0">
      <alignment/>
    </xf>
    <xf numFmtId="0" fontId="37" fillId="0" borderId="0" applyNumberFormat="0" applyFill="0" applyBorder="0" applyProtection="0">
      <alignment/>
    </xf>
    <xf numFmtId="0" fontId="24" fillId="2" borderId="2" applyNumberFormat="0" applyFont="0" applyProtection="0">
      <alignment/>
    </xf>
    <xf numFmtId="0" fontId="21" fillId="4" borderId="0" applyNumberFormat="0" applyBorder="0" applyProtection="0">
      <alignment/>
    </xf>
    <xf numFmtId="0" fontId="26" fillId="0" borderId="0" applyNumberFormat="0" applyFill="0" applyBorder="0" applyProtection="0">
      <alignment/>
    </xf>
    <xf numFmtId="0" fontId="31" fillId="0" borderId="0" applyNumberFormat="0" applyFill="0" applyBorder="0" applyProtection="0">
      <alignment/>
    </xf>
    <xf numFmtId="0" fontId="27" fillId="0" borderId="0" applyNumberFormat="0" applyFill="0" applyBorder="0" applyProtection="0">
      <alignment/>
    </xf>
    <xf numFmtId="0" fontId="36" fillId="0" borderId="0" applyNumberFormat="0" applyFill="0" applyBorder="0" applyProtection="0">
      <alignment/>
    </xf>
    <xf numFmtId="0" fontId="0" fillId="0" borderId="0">
      <alignment/>
      <protection/>
    </xf>
    <xf numFmtId="0" fontId="23" fillId="0" borderId="3" applyNumberFormat="0" applyFill="0" applyProtection="0">
      <alignment/>
    </xf>
    <xf numFmtId="0" fontId="35" fillId="5" borderId="0" applyNumberFormat="0" applyBorder="0" applyProtection="0">
      <alignment/>
    </xf>
    <xf numFmtId="0" fontId="33" fillId="0" borderId="3" applyNumberFormat="0" applyFill="0" applyProtection="0">
      <alignment/>
    </xf>
    <xf numFmtId="0" fontId="21" fillId="10" borderId="0" applyNumberFormat="0" applyBorder="0" applyProtection="0">
      <alignment/>
    </xf>
    <xf numFmtId="0" fontId="34" fillId="7" borderId="0" applyNumberFormat="0" applyBorder="0" applyProtection="0">
      <alignment/>
    </xf>
    <xf numFmtId="0" fontId="35" fillId="5" borderId="0" applyNumberFormat="0" applyBorder="0" applyProtection="0">
      <alignment/>
    </xf>
    <xf numFmtId="0" fontId="26" fillId="0" borderId="4" applyNumberFormat="0" applyFill="0" applyProtection="0">
      <alignment/>
    </xf>
    <xf numFmtId="0" fontId="35" fillId="5" borderId="0" applyNumberFormat="0" applyBorder="0" applyProtection="0">
      <alignment/>
    </xf>
    <xf numFmtId="0" fontId="21" fillId="4" borderId="0" applyNumberFormat="0" applyBorder="0" applyProtection="0">
      <alignment/>
    </xf>
    <xf numFmtId="0" fontId="22" fillId="3" borderId="5" applyNumberFormat="0" applyProtection="0">
      <alignment/>
    </xf>
    <xf numFmtId="0" fontId="39" fillId="3" borderId="1" applyNumberFormat="0" applyProtection="0">
      <alignment/>
    </xf>
    <xf numFmtId="0" fontId="32" fillId="11" borderId="6" applyNumberFormat="0" applyProtection="0">
      <alignment/>
    </xf>
    <xf numFmtId="0" fontId="40" fillId="0" borderId="0" applyNumberFormat="0" applyFill="0" applyBorder="0" applyProtection="0">
      <alignment/>
    </xf>
    <xf numFmtId="0" fontId="24" fillId="7" borderId="0" applyNumberFormat="0" applyBorder="0" applyProtection="0">
      <alignment/>
    </xf>
    <xf numFmtId="0" fontId="21" fillId="12" borderId="0" applyNumberFormat="0" applyBorder="0" applyProtection="0">
      <alignment/>
    </xf>
    <xf numFmtId="0" fontId="41" fillId="0" borderId="7" applyNumberFormat="0" applyFill="0" applyProtection="0">
      <alignment/>
    </xf>
    <xf numFmtId="0" fontId="25" fillId="0" borderId="8" applyNumberFormat="0" applyFill="0" applyProtection="0">
      <alignment/>
    </xf>
    <xf numFmtId="0" fontId="34" fillId="7" borderId="0" applyNumberFormat="0" applyBorder="0" applyProtection="0">
      <alignment/>
    </xf>
    <xf numFmtId="0" fontId="29" fillId="13" borderId="0" applyNumberFormat="0" applyBorder="0" applyProtection="0">
      <alignment/>
    </xf>
    <xf numFmtId="0" fontId="35" fillId="5" borderId="0" applyNumberFormat="0" applyBorder="0" applyProtection="0">
      <alignment/>
    </xf>
    <xf numFmtId="0" fontId="0" fillId="0" borderId="0">
      <alignment/>
      <protection/>
    </xf>
    <xf numFmtId="0" fontId="24" fillId="9" borderId="0" applyNumberFormat="0" applyBorder="0" applyProtection="0">
      <alignment/>
    </xf>
    <xf numFmtId="0" fontId="21" fillId="14" borderId="0" applyNumberFormat="0" applyBorder="0" applyProtection="0">
      <alignment/>
    </xf>
    <xf numFmtId="0" fontId="24" fillId="8" borderId="0" applyNumberFormat="0" applyBorder="0" applyProtection="0">
      <alignment/>
    </xf>
    <xf numFmtId="0" fontId="24" fillId="9" borderId="0" applyNumberFormat="0" applyBorder="0" applyProtection="0">
      <alignment/>
    </xf>
    <xf numFmtId="0" fontId="24" fillId="2" borderId="0" applyNumberFormat="0" applyBorder="0" applyProtection="0">
      <alignment/>
    </xf>
    <xf numFmtId="0" fontId="24" fillId="4" borderId="0" applyNumberFormat="0" applyBorder="0" applyProtection="0">
      <alignment/>
    </xf>
    <xf numFmtId="0" fontId="21" fillId="11" borderId="0" applyNumberFormat="0" applyBorder="0" applyProtection="0">
      <alignment/>
    </xf>
    <xf numFmtId="0" fontId="21" fillId="15" borderId="0" applyNumberFormat="0" applyBorder="0" applyProtection="0">
      <alignment/>
    </xf>
    <xf numFmtId="0" fontId="0" fillId="0" borderId="0">
      <alignment/>
      <protection/>
    </xf>
    <xf numFmtId="0" fontId="24" fillId="2" borderId="0" applyNumberFormat="0" applyBorder="0" applyProtection="0">
      <alignment/>
    </xf>
    <xf numFmtId="0" fontId="24" fillId="13" borderId="0" applyNumberFormat="0" applyBorder="0" applyProtection="0">
      <alignment/>
    </xf>
    <xf numFmtId="0" fontId="21" fillId="16" borderId="0" applyNumberFormat="0" applyBorder="0" applyProtection="0">
      <alignment/>
    </xf>
    <xf numFmtId="0" fontId="24" fillId="9" borderId="0" applyNumberFormat="0" applyBorder="0" applyProtection="0">
      <alignment/>
    </xf>
    <xf numFmtId="0" fontId="35" fillId="5" borderId="0" applyNumberFormat="0" applyBorder="0" applyProtection="0">
      <alignment/>
    </xf>
    <xf numFmtId="0" fontId="21" fillId="17" borderId="0" applyNumberFormat="0" applyBorder="0" applyProtection="0">
      <alignment/>
    </xf>
    <xf numFmtId="0" fontId="35" fillId="5" borderId="0" applyNumberFormat="0" applyBorder="0" applyProtection="0">
      <alignment/>
    </xf>
    <xf numFmtId="0" fontId="21" fillId="18" borderId="0" applyNumberFormat="0" applyBorder="0" applyProtection="0">
      <alignment/>
    </xf>
    <xf numFmtId="0" fontId="35" fillId="5" borderId="0" applyNumberFormat="0" applyBorder="0" applyProtection="0">
      <alignment/>
    </xf>
    <xf numFmtId="0" fontId="24" fillId="6" borderId="0" applyNumberFormat="0" applyBorder="0" applyProtection="0">
      <alignment/>
    </xf>
    <xf numFmtId="0" fontId="21" fillId="6" borderId="0" applyNumberFormat="0" applyBorder="0" applyProtection="0">
      <alignment/>
    </xf>
    <xf numFmtId="0" fontId="35" fillId="5" borderId="0" applyNumberFormat="0" applyBorder="0" applyProtection="0">
      <alignment/>
    </xf>
    <xf numFmtId="0" fontId="35" fillId="5" borderId="0" applyNumberFormat="0" applyBorder="0" applyProtection="0">
      <alignment/>
    </xf>
    <xf numFmtId="0" fontId="35" fillId="5"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7" borderId="0" applyNumberFormat="0" applyBorder="0" applyProtection="0">
      <alignment/>
    </xf>
    <xf numFmtId="0" fontId="34" fillId="7" borderId="0" applyNumberFormat="0" applyBorder="0" applyProtection="0">
      <alignment/>
    </xf>
    <xf numFmtId="0" fontId="34" fillId="7" borderId="0" applyNumberFormat="0" applyBorder="0" applyProtection="0">
      <alignment/>
    </xf>
    <xf numFmtId="0" fontId="34" fillId="7" borderId="0" applyNumberFormat="0" applyBorder="0" applyProtection="0">
      <alignment/>
    </xf>
    <xf numFmtId="0" fontId="34" fillId="7" borderId="0" applyNumberFormat="0" applyBorder="0" applyProtection="0">
      <alignment/>
    </xf>
    <xf numFmtId="0" fontId="34" fillId="7" borderId="0" applyNumberFormat="0" applyBorder="0" applyProtection="0">
      <alignment/>
    </xf>
    <xf numFmtId="0" fontId="34" fillId="7" borderId="0" applyNumberFormat="0" applyBorder="0" applyProtection="0">
      <alignment/>
    </xf>
    <xf numFmtId="0" fontId="34" fillId="7" borderId="0" applyNumberFormat="0" applyBorder="0" applyProtection="0">
      <alignment/>
    </xf>
    <xf numFmtId="0" fontId="34" fillId="7" borderId="0" applyNumberFormat="0" applyBorder="0" applyProtection="0">
      <alignment/>
    </xf>
  </cellStyleXfs>
  <cellXfs count="291">
    <xf numFmtId="0" fontId="0" fillId="0" borderId="0" xfId="0" applyProtection="1">
      <protection/>
    </xf>
    <xf numFmtId="0" fontId="0" fillId="0" borderId="0" xfId="87" applyFill="1">
      <alignment/>
      <protection/>
    </xf>
    <xf numFmtId="0" fontId="0" fillId="0" borderId="0" xfId="87">
      <alignment/>
      <protection/>
    </xf>
    <xf numFmtId="0" fontId="2" fillId="0" borderId="0" xfId="0" applyFont="1" applyAlignment="1" applyProtection="1">
      <alignment horizontal="left" vertical="center"/>
      <protection/>
    </xf>
    <xf numFmtId="0" fontId="3" fillId="0" borderId="0" xfId="87" applyFont="1" applyAlignment="1" applyProtection="1">
      <alignment horizontal="centerContinuous" vertical="center"/>
      <protection/>
    </xf>
    <xf numFmtId="0" fontId="0" fillId="0" borderId="0" xfId="87" applyProtection="1">
      <alignment/>
      <protection/>
    </xf>
    <xf numFmtId="0" fontId="4" fillId="0" borderId="9" xfId="87" applyNumberFormat="1" applyFont="1" applyFill="1" applyBorder="1" applyAlignment="1" applyProtection="1">
      <alignment horizontal="center" vertical="center" wrapText="1"/>
      <protection/>
    </xf>
    <xf numFmtId="0" fontId="4" fillId="0" borderId="10" xfId="87" applyNumberFormat="1" applyFont="1" applyFill="1" applyBorder="1" applyAlignment="1" applyProtection="1">
      <alignment horizontal="center" vertical="center" wrapText="1"/>
      <protection/>
    </xf>
    <xf numFmtId="0" fontId="4" fillId="0" borderId="11" xfId="87" applyFont="1" applyBorder="1" applyAlignment="1" applyProtection="1">
      <alignment horizontal="centerContinuous" vertical="center"/>
      <protection/>
    </xf>
    <xf numFmtId="0" fontId="4" fillId="0" borderId="10" xfId="87" applyFont="1" applyBorder="1" applyAlignment="1" applyProtection="1">
      <alignment horizontal="centerContinuous" vertical="center"/>
      <protection/>
    </xf>
    <xf numFmtId="0" fontId="4" fillId="0" borderId="12" xfId="87" applyNumberFormat="1" applyFont="1" applyFill="1" applyBorder="1" applyAlignment="1" applyProtection="1">
      <alignment horizontal="center" vertical="center" wrapText="1"/>
      <protection/>
    </xf>
    <xf numFmtId="0" fontId="4" fillId="0" borderId="13" xfId="87" applyNumberFormat="1" applyFont="1" applyFill="1" applyBorder="1" applyAlignment="1" applyProtection="1">
      <alignment horizontal="center" vertical="center" wrapText="1"/>
      <protection/>
    </xf>
    <xf numFmtId="0" fontId="4" fillId="0" borderId="14" xfId="87" applyFont="1" applyBorder="1" applyAlignment="1" applyProtection="1">
      <alignment horizontal="center" vertical="center" wrapText="1"/>
      <protection/>
    </xf>
    <xf numFmtId="0" fontId="4" fillId="0" borderId="13" xfId="87" applyFont="1" applyBorder="1" applyAlignment="1" applyProtection="1">
      <alignment horizontal="center" vertical="center" wrapText="1"/>
      <protection/>
    </xf>
    <xf numFmtId="49" fontId="5" fillId="0" borderId="10" xfId="87" applyNumberFormat="1" applyFont="1" applyFill="1" applyBorder="1" applyAlignment="1" applyProtection="1">
      <alignment horizontal="left" vertical="center" wrapText="1"/>
      <protection/>
    </xf>
    <xf numFmtId="49" fontId="5" fillId="0" borderId="11" xfId="87" applyNumberFormat="1" applyFont="1" applyFill="1" applyBorder="1" applyAlignment="1" applyProtection="1">
      <alignment horizontal="left" vertical="center" wrapText="1"/>
      <protection/>
    </xf>
    <xf numFmtId="178" fontId="5" fillId="0" borderId="15" xfId="87" applyNumberFormat="1" applyFont="1" applyFill="1" applyBorder="1" applyAlignment="1" applyProtection="1">
      <alignment horizontal="right" vertical="center" wrapText="1"/>
      <protection/>
    </xf>
    <xf numFmtId="49" fontId="5" fillId="0" borderId="10" xfId="87" applyNumberFormat="1" applyFont="1" applyFill="1" applyBorder="1" applyAlignment="1" applyProtection="1">
      <alignment horizontal="center" vertical="center" wrapText="1"/>
      <protection/>
    </xf>
    <xf numFmtId="49" fontId="5" fillId="0" borderId="11" xfId="87" applyNumberFormat="1" applyFont="1" applyFill="1" applyBorder="1" applyAlignment="1" applyProtection="1">
      <alignment horizontal="center" vertical="center" wrapText="1"/>
      <protection/>
    </xf>
    <xf numFmtId="49" fontId="5" fillId="0" borderId="15" xfId="87" applyNumberFormat="1" applyFont="1" applyFill="1" applyBorder="1" applyAlignment="1" applyProtection="1">
      <alignment horizontal="center" vertical="center" wrapText="1"/>
      <protection/>
    </xf>
    <xf numFmtId="49" fontId="0" fillId="0" borderId="10" xfId="87" applyNumberFormat="1" applyFont="1" applyFill="1" applyBorder="1" applyAlignment="1" applyProtection="1">
      <alignment horizontal="left" vertical="center" wrapText="1"/>
      <protection/>
    </xf>
    <xf numFmtId="49" fontId="0" fillId="0" borderId="11" xfId="87" applyNumberFormat="1" applyFont="1" applyFill="1" applyBorder="1" applyAlignment="1" applyProtection="1">
      <alignment horizontal="left" vertical="center" wrapText="1"/>
      <protection/>
    </xf>
    <xf numFmtId="49" fontId="0" fillId="0" borderId="15" xfId="87" applyNumberFormat="1" applyFont="1" applyFill="1" applyBorder="1" applyAlignment="1" applyProtection="1">
      <alignment horizontal="left" vertical="center" wrapText="1"/>
      <protection/>
    </xf>
    <xf numFmtId="0" fontId="0" fillId="0" borderId="0" xfId="87" applyFill="1" applyProtection="1">
      <alignment/>
      <protection/>
    </xf>
    <xf numFmtId="0" fontId="4" fillId="0" borderId="0" xfId="86" applyFont="1" applyAlignment="1" applyProtection="1">
      <alignment horizontal="right" vertical="center"/>
      <protection/>
    </xf>
    <xf numFmtId="0" fontId="4" fillId="0" borderId="10" xfId="87" applyFont="1" applyBorder="1" applyAlignment="1" applyProtection="1">
      <alignment horizontal="center" vertical="center" wrapText="1"/>
      <protection/>
    </xf>
    <xf numFmtId="0" fontId="0" fillId="0" borderId="0" xfId="86" applyFill="1">
      <alignment/>
      <protection/>
    </xf>
    <xf numFmtId="0" fontId="0" fillId="0" borderId="0" xfId="86">
      <alignment/>
      <protection/>
    </xf>
    <xf numFmtId="0" fontId="0" fillId="0" borderId="0" xfId="86" applyAlignment="1">
      <alignment horizontal="left"/>
      <protection/>
    </xf>
    <xf numFmtId="0" fontId="3" fillId="0" borderId="0" xfId="86" applyFont="1" applyAlignment="1" applyProtection="1">
      <alignment horizontal="center" vertical="center"/>
      <protection/>
    </xf>
    <xf numFmtId="0" fontId="0" fillId="0" borderId="0" xfId="86" applyProtection="1">
      <alignment/>
      <protection/>
    </xf>
    <xf numFmtId="0" fontId="4" fillId="0" borderId="13" xfId="86" applyFont="1" applyBorder="1" applyAlignment="1" applyProtection="1">
      <alignment horizontal="center" vertical="center" wrapText="1"/>
      <protection/>
    </xf>
    <xf numFmtId="49" fontId="5" fillId="0" borderId="9" xfId="86" applyNumberFormat="1" applyFont="1" applyFill="1" applyBorder="1" applyAlignment="1" applyProtection="1">
      <alignment horizontal="left" vertical="center" wrapText="1"/>
      <protection/>
    </xf>
    <xf numFmtId="49" fontId="5" fillId="0" borderId="10" xfId="86" applyNumberFormat="1" applyFont="1" applyFill="1" applyBorder="1" applyAlignment="1" applyProtection="1">
      <alignment horizontal="center" vertical="center" wrapText="1"/>
      <protection/>
    </xf>
    <xf numFmtId="178" fontId="5" fillId="0" borderId="15" xfId="86" applyNumberFormat="1" applyFont="1" applyFill="1" applyBorder="1" applyAlignment="1" applyProtection="1">
      <alignment horizontal="center" vertical="center" wrapText="1"/>
      <protection/>
    </xf>
    <xf numFmtId="49" fontId="5" fillId="0" borderId="9" xfId="86" applyNumberFormat="1" applyFont="1" applyFill="1" applyBorder="1" applyAlignment="1" applyProtection="1">
      <alignment horizontal="center" vertical="center" wrapText="1"/>
      <protection/>
    </xf>
    <xf numFmtId="49" fontId="5" fillId="0" borderId="11" xfId="86" applyNumberFormat="1" applyFont="1" applyFill="1" applyBorder="1" applyAlignment="1" applyProtection="1">
      <alignment horizontal="center" vertical="center" wrapText="1"/>
      <protection/>
    </xf>
    <xf numFmtId="49" fontId="5" fillId="0" borderId="15" xfId="86" applyNumberFormat="1" applyFont="1" applyFill="1" applyBorder="1" applyAlignment="1" applyProtection="1">
      <alignment horizontal="center" vertical="center" wrapText="1"/>
      <protection/>
    </xf>
    <xf numFmtId="49" fontId="0" fillId="0" borderId="9" xfId="86" applyNumberFormat="1" applyFont="1" applyFill="1" applyBorder="1" applyAlignment="1" applyProtection="1">
      <alignment horizontal="left" vertical="center" wrapText="1"/>
      <protection/>
    </xf>
    <xf numFmtId="49" fontId="0" fillId="0" borderId="10" xfId="86" applyNumberFormat="1" applyFont="1" applyFill="1" applyBorder="1" applyAlignment="1" applyProtection="1">
      <alignment horizontal="center" vertical="center" wrapText="1"/>
      <protection/>
    </xf>
    <xf numFmtId="49" fontId="0" fillId="0" borderId="11" xfId="86" applyNumberFormat="1" applyFont="1" applyFill="1" applyBorder="1" applyAlignment="1" applyProtection="1">
      <alignment horizontal="center" vertical="center" wrapText="1"/>
      <protection/>
    </xf>
    <xf numFmtId="49" fontId="0" fillId="0" borderId="15" xfId="86" applyNumberFormat="1" applyFont="1" applyFill="1" applyBorder="1" applyAlignment="1" applyProtection="1">
      <alignment horizontal="left" vertical="center" wrapText="1"/>
      <protection/>
    </xf>
    <xf numFmtId="49" fontId="0" fillId="0" borderId="9" xfId="86" applyNumberFormat="1" applyFont="1" applyFill="1" applyBorder="1" applyAlignment="1" applyProtection="1">
      <alignment horizontal="center" vertical="center" wrapText="1"/>
      <protection/>
    </xf>
    <xf numFmtId="49" fontId="0" fillId="0" borderId="15" xfId="86" applyNumberFormat="1" applyFont="1" applyFill="1" applyBorder="1" applyAlignment="1" applyProtection="1">
      <alignment horizontal="center" vertical="center" wrapText="1"/>
      <protection/>
    </xf>
    <xf numFmtId="49" fontId="0" fillId="0" borderId="10" xfId="86" applyNumberFormat="1" applyFont="1" applyFill="1" applyBorder="1" applyAlignment="1" applyProtection="1">
      <alignment horizontal="left" vertical="center" wrapText="1"/>
      <protection/>
    </xf>
    <xf numFmtId="0" fontId="0" fillId="0" borderId="0" xfId="86" applyFill="1" applyProtection="1">
      <alignment/>
      <protection/>
    </xf>
    <xf numFmtId="0" fontId="0" fillId="0" borderId="0" xfId="0" applyAlignment="1" applyProtection="1">
      <alignment horizontal="left"/>
      <protection/>
    </xf>
    <xf numFmtId="0" fontId="0" fillId="0" borderId="0" xfId="86" applyAlignment="1" applyProtection="1">
      <alignment horizontal="left"/>
      <protection/>
    </xf>
    <xf numFmtId="0" fontId="4" fillId="0" borderId="13" xfId="86" applyFont="1" applyBorder="1" applyAlignment="1" applyProtection="1">
      <alignment horizontal="left" vertical="center" wrapText="1"/>
      <protection/>
    </xf>
    <xf numFmtId="0" fontId="4" fillId="0" borderId="10" xfId="86" applyFont="1" applyBorder="1" applyAlignment="1" applyProtection="1">
      <alignment horizontal="center" vertical="center" wrapText="1"/>
      <protection/>
    </xf>
    <xf numFmtId="49" fontId="5" fillId="0" borderId="10" xfId="86" applyNumberFormat="1" applyFont="1" applyFill="1" applyBorder="1" applyAlignment="1" applyProtection="1">
      <alignment horizontal="left" vertical="center" wrapText="1"/>
      <protection/>
    </xf>
    <xf numFmtId="0" fontId="0" fillId="0" borderId="0" xfId="0" applyFill="1" applyProtection="1">
      <protection/>
    </xf>
    <xf numFmtId="0" fontId="6" fillId="0" borderId="0" xfId="0" applyFont="1"/>
    <xf numFmtId="0" fontId="3"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centerContinuous" vertical="center"/>
      <protection/>
    </xf>
    <xf numFmtId="0" fontId="8" fillId="0" borderId="0" xfId="0" applyFont="1" applyAlignment="1" applyProtection="1">
      <alignment horizontal="center" vertical="center" wrapText="1"/>
      <protection/>
    </xf>
    <xf numFmtId="0" fontId="4" fillId="0" borderId="16" xfId="0" applyNumberFormat="1" applyFont="1" applyFill="1" applyBorder="1" applyAlignment="1" applyProtection="1">
      <alignment horizontal="right" vertical="center" wrapText="1"/>
      <protection/>
    </xf>
    <xf numFmtId="0" fontId="4" fillId="3" borderId="10" xfId="0" applyNumberFormat="1" applyFont="1" applyFill="1" applyBorder="1" applyAlignment="1" applyProtection="1">
      <alignment horizontal="center" vertical="center" wrapText="1"/>
      <protection/>
    </xf>
    <xf numFmtId="0" fontId="4" fillId="3" borderId="9" xfId="0" applyNumberFormat="1" applyFont="1" applyFill="1" applyBorder="1" applyAlignment="1" applyProtection="1">
      <alignment horizontal="centerContinuous" vertical="center"/>
      <protection/>
    </xf>
    <xf numFmtId="0" fontId="4" fillId="3" borderId="15" xfId="0" applyNumberFormat="1" applyFont="1" applyFill="1" applyBorder="1" applyAlignment="1" applyProtection="1">
      <alignment horizontal="centerContinuous" vertical="center"/>
      <protection/>
    </xf>
    <xf numFmtId="0" fontId="4" fillId="3" borderId="11" xfId="0" applyNumberFormat="1" applyFont="1" applyFill="1" applyBorder="1" applyAlignment="1" applyProtection="1">
      <alignment horizontal="centerContinuous" vertical="center"/>
      <protection/>
    </xf>
    <xf numFmtId="0" fontId="4" fillId="3" borderId="13" xfId="0" applyNumberFormat="1" applyFont="1" applyFill="1" applyBorder="1" applyAlignment="1" applyProtection="1">
      <alignment horizontal="center" vertical="center" wrapText="1"/>
      <protection/>
    </xf>
    <xf numFmtId="0" fontId="4" fillId="3" borderId="9" xfId="0" applyNumberFormat="1" applyFont="1" applyFill="1" applyBorder="1" applyAlignment="1" applyProtection="1">
      <alignment horizontal="left" vertical="center"/>
      <protection/>
    </xf>
    <xf numFmtId="0" fontId="4" fillId="3" borderId="11" xfId="0" applyNumberFormat="1" applyFont="1" applyFill="1" applyBorder="1" applyAlignment="1" applyProtection="1">
      <alignment horizontal="left" vertical="center"/>
      <protection/>
    </xf>
    <xf numFmtId="0" fontId="4" fillId="3" borderId="17"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wrapText="1"/>
      <protection/>
    </xf>
    <xf numFmtId="178" fontId="5" fillId="0" borderId="10" xfId="0" applyNumberFormat="1" applyFont="1" applyFill="1" applyBorder="1" applyAlignment="1" applyProtection="1">
      <alignment horizontal="right" vertical="center" wrapText="1"/>
      <protection/>
    </xf>
    <xf numFmtId="178" fontId="5" fillId="0" borderId="15" xfId="0" applyNumberFormat="1" applyFont="1" applyFill="1" applyBorder="1" applyAlignment="1" applyProtection="1">
      <alignment horizontal="right" vertical="center" wrapText="1"/>
      <protection/>
    </xf>
    <xf numFmtId="178" fontId="5" fillId="0" borderId="11" xfId="0" applyNumberFormat="1" applyFont="1" applyFill="1" applyBorder="1" applyAlignment="1" applyProtection="1">
      <alignment horizontal="right" vertical="center" wrapText="1"/>
      <protection/>
    </xf>
    <xf numFmtId="0" fontId="8" fillId="0" borderId="0" xfId="0" applyFont="1" applyFill="1" applyAlignment="1" applyProtection="1">
      <alignment horizontal="center" vertical="center" wrapText="1"/>
      <protection/>
    </xf>
    <xf numFmtId="0" fontId="0" fillId="0" borderId="0" xfId="90" applyFill="1">
      <alignment/>
      <protection/>
    </xf>
    <xf numFmtId="0" fontId="0" fillId="0" borderId="0" xfId="90">
      <alignment/>
      <protection/>
    </xf>
    <xf numFmtId="0" fontId="3" fillId="0" borderId="0" xfId="90" applyFont="1" applyAlignment="1" applyProtection="1">
      <alignment horizontal="centerContinuous" vertical="center"/>
      <protection/>
    </xf>
    <xf numFmtId="0" fontId="9" fillId="0" borderId="0" xfId="90" applyFont="1" applyAlignment="1" applyProtection="1">
      <alignment horizontal="centerContinuous"/>
      <protection/>
    </xf>
    <xf numFmtId="0" fontId="0" fillId="0" borderId="0" xfId="90" applyProtection="1">
      <alignment/>
      <protection/>
    </xf>
    <xf numFmtId="0" fontId="4" fillId="0" borderId="10" xfId="90" applyFont="1" applyFill="1" applyBorder="1" applyAlignment="1" applyProtection="1">
      <alignment horizontal="centerContinuous" vertical="center" wrapText="1"/>
      <protection/>
    </xf>
    <xf numFmtId="0" fontId="4" fillId="0" borderId="10" xfId="90" applyNumberFormat="1" applyFont="1" applyFill="1" applyBorder="1" applyAlignment="1" applyProtection="1">
      <alignment horizontal="center" vertical="center" wrapText="1"/>
      <protection/>
    </xf>
    <xf numFmtId="49" fontId="5" fillId="0" borderId="10" xfId="90" applyNumberFormat="1" applyFont="1" applyFill="1" applyBorder="1" applyAlignment="1" applyProtection="1">
      <alignment horizontal="left" vertical="center" wrapText="1"/>
      <protection/>
    </xf>
    <xf numFmtId="178" fontId="5" fillId="0" borderId="10" xfId="90" applyNumberFormat="1" applyFont="1" applyFill="1" applyBorder="1" applyAlignment="1" applyProtection="1">
      <alignment horizontal="right" vertical="center" wrapText="1"/>
      <protection/>
    </xf>
    <xf numFmtId="0" fontId="0" fillId="0" borderId="0" xfId="90" applyFill="1" applyProtection="1">
      <alignment/>
      <protection/>
    </xf>
    <xf numFmtId="0" fontId="4" fillId="0" borderId="0" xfId="0" applyFont="1" applyFill="1" applyAlignment="1" applyProtection="1">
      <alignment horizontal="right" vertical="center"/>
      <protection/>
    </xf>
    <xf numFmtId="0" fontId="4" fillId="0" borderId="10" xfId="90" applyFont="1" applyFill="1" applyBorder="1" applyAlignment="1" applyProtection="1">
      <alignment horizontal="center" vertical="center" wrapText="1"/>
      <protection/>
    </xf>
    <xf numFmtId="0" fontId="0" fillId="0" borderId="0" xfId="89" applyFill="1">
      <alignment/>
      <protection/>
    </xf>
    <xf numFmtId="0" fontId="0" fillId="0" borderId="0" xfId="89">
      <alignment/>
      <protection/>
    </xf>
    <xf numFmtId="0" fontId="3" fillId="0" borderId="0" xfId="89" applyFont="1" applyAlignment="1" applyProtection="1">
      <alignment horizontal="centerContinuous"/>
      <protection/>
    </xf>
    <xf numFmtId="0" fontId="0" fillId="0" borderId="0" xfId="89" applyAlignment="1" applyProtection="1">
      <alignment horizontal="centerContinuous"/>
      <protection/>
    </xf>
    <xf numFmtId="0" fontId="0" fillId="0" borderId="0" xfId="89" applyProtection="1">
      <alignment/>
      <protection/>
    </xf>
    <xf numFmtId="0" fontId="4" fillId="0" borderId="13" xfId="88" applyFont="1" applyFill="1" applyBorder="1" applyAlignment="1" applyProtection="1">
      <alignment horizontal="centerContinuous" vertical="center" wrapText="1"/>
      <protection/>
    </xf>
    <xf numFmtId="0" fontId="4" fillId="0" borderId="12" xfId="88" applyFont="1" applyFill="1" applyBorder="1" applyAlignment="1" applyProtection="1">
      <alignment horizontal="centerContinuous" vertical="center" wrapText="1"/>
      <protection/>
    </xf>
    <xf numFmtId="0" fontId="4" fillId="0" borderId="13" xfId="88" applyNumberFormat="1" applyFont="1" applyFill="1" applyBorder="1" applyAlignment="1" applyProtection="1">
      <alignment horizontal="center" vertical="center" wrapText="1"/>
      <protection/>
    </xf>
    <xf numFmtId="0" fontId="4" fillId="0" borderId="10" xfId="88" applyFont="1" applyFill="1" applyBorder="1" applyAlignment="1" applyProtection="1">
      <alignment horizontal="centerContinuous" vertical="center" wrapText="1"/>
      <protection/>
    </xf>
    <xf numFmtId="0" fontId="4" fillId="0" borderId="9" xfId="88" applyNumberFormat="1" applyFont="1" applyFill="1" applyBorder="1" applyAlignment="1" applyProtection="1">
      <alignment horizontal="center" vertical="center" wrapText="1"/>
      <protection/>
    </xf>
    <xf numFmtId="0" fontId="4" fillId="0" borderId="18" xfId="88" applyNumberFormat="1" applyFont="1" applyFill="1" applyBorder="1" applyAlignment="1" applyProtection="1">
      <alignment horizontal="center" vertical="center" wrapText="1"/>
      <protection/>
    </xf>
    <xf numFmtId="0" fontId="4" fillId="0" borderId="10" xfId="88" applyNumberFormat="1" applyFont="1" applyFill="1" applyBorder="1" applyAlignment="1" applyProtection="1">
      <alignment horizontal="center" vertical="center" wrapText="1"/>
      <protection/>
    </xf>
    <xf numFmtId="0" fontId="4" fillId="0" borderId="11" xfId="88" applyFont="1" applyFill="1" applyBorder="1" applyAlignment="1" applyProtection="1">
      <alignment horizontal="center" vertical="center" wrapText="1"/>
      <protection/>
    </xf>
    <xf numFmtId="0" fontId="4" fillId="0" borderId="10" xfId="88" applyFont="1" applyFill="1" applyBorder="1" applyAlignment="1" applyProtection="1">
      <alignment horizontal="center" vertical="center" wrapText="1"/>
      <protection/>
    </xf>
    <xf numFmtId="49" fontId="5" fillId="0" borderId="9" xfId="89" applyNumberFormat="1" applyFont="1" applyFill="1" applyBorder="1" applyAlignment="1" applyProtection="1">
      <alignment horizontal="left" vertical="center" wrapText="1"/>
      <protection/>
    </xf>
    <xf numFmtId="49" fontId="5" fillId="0" borderId="10" xfId="89" applyNumberFormat="1" applyFont="1" applyFill="1" applyBorder="1" applyAlignment="1" applyProtection="1">
      <alignment horizontal="left" vertical="center" wrapText="1"/>
      <protection/>
    </xf>
    <xf numFmtId="178" fontId="5" fillId="0" borderId="9" xfId="89" applyNumberFormat="1" applyFont="1" applyFill="1" applyBorder="1" applyAlignment="1" applyProtection="1">
      <alignment horizontal="right" vertical="center" wrapText="1"/>
      <protection/>
    </xf>
    <xf numFmtId="0" fontId="4" fillId="0" borderId="13" xfId="88" applyFont="1" applyFill="1" applyBorder="1" applyAlignment="1" applyProtection="1">
      <alignment horizontal="center" vertical="center" wrapText="1"/>
      <protection/>
    </xf>
    <xf numFmtId="0" fontId="4" fillId="0" borderId="9" xfId="88" applyFont="1" applyFill="1" applyBorder="1" applyAlignment="1" applyProtection="1">
      <alignment horizontal="center" vertical="center" wrapText="1"/>
      <protection/>
    </xf>
    <xf numFmtId="0" fontId="4" fillId="0" borderId="18" xfId="88" applyFont="1" applyFill="1" applyBorder="1" applyAlignment="1" applyProtection="1">
      <alignment horizontal="center" vertical="center" wrapText="1"/>
      <protection/>
    </xf>
    <xf numFmtId="178" fontId="5" fillId="0" borderId="10" xfId="89" applyNumberFormat="1" applyFont="1" applyFill="1" applyBorder="1" applyAlignment="1" applyProtection="1">
      <alignment horizontal="right" vertical="center"/>
      <protection/>
    </xf>
    <xf numFmtId="0" fontId="0" fillId="0" borderId="0" xfId="88" applyFill="1">
      <alignment/>
      <protection/>
    </xf>
    <xf numFmtId="0" fontId="0" fillId="0" borderId="0" xfId="88">
      <alignment/>
      <protection/>
    </xf>
    <xf numFmtId="0" fontId="3" fillId="0" borderId="0" xfId="88" applyFont="1" applyFill="1" applyAlignment="1" applyProtection="1">
      <alignment horizontal="centerContinuous" vertical="center"/>
      <protection/>
    </xf>
    <xf numFmtId="0" fontId="0" fillId="0" borderId="0" xfId="88" applyAlignment="1" applyProtection="1">
      <alignment horizontal="centerContinuous" vertical="center"/>
      <protection/>
    </xf>
    <xf numFmtId="0" fontId="10" fillId="0" borderId="0" xfId="88" applyFont="1" applyProtection="1">
      <alignment/>
      <protection/>
    </xf>
    <xf numFmtId="49" fontId="5" fillId="0" borderId="9" xfId="88" applyNumberFormat="1" applyFont="1" applyFill="1" applyBorder="1" applyAlignment="1" applyProtection="1">
      <alignment horizontal="left" vertical="center" wrapText="1"/>
      <protection/>
    </xf>
    <xf numFmtId="178" fontId="5" fillId="0" borderId="9" xfId="88" applyNumberFormat="1" applyFont="1" applyFill="1" applyBorder="1" applyAlignment="1" applyProtection="1">
      <alignment horizontal="right" vertical="center" wrapText="1"/>
      <protection/>
    </xf>
    <xf numFmtId="0" fontId="0" fillId="0" borderId="0" xfId="88" applyFill="1" applyProtection="1">
      <alignment/>
      <protection/>
    </xf>
    <xf numFmtId="0" fontId="0" fillId="0" borderId="0" xfId="88" applyProtection="1">
      <alignment/>
      <protection/>
    </xf>
    <xf numFmtId="0" fontId="4" fillId="0" borderId="13" xfId="88" applyNumberFormat="1" applyFont="1" applyFill="1" applyBorder="1" applyAlignment="1" applyProtection="1">
      <alignment vertical="center" wrapText="1"/>
      <protection/>
    </xf>
    <xf numFmtId="0" fontId="4" fillId="0" borderId="18" xfId="88" applyNumberFormat="1" applyFont="1" applyFill="1" applyBorder="1" applyAlignment="1" applyProtection="1">
      <alignment vertical="center" wrapText="1"/>
      <protection/>
    </xf>
    <xf numFmtId="178" fontId="5" fillId="0" borderId="10" xfId="88" applyNumberFormat="1" applyFont="1" applyFill="1" applyBorder="1" applyAlignment="1" applyProtection="1">
      <alignment horizontal="right" vertical="center" wrapText="1"/>
      <protection/>
    </xf>
    <xf numFmtId="0" fontId="6" fillId="0" borderId="0" xfId="0" applyFont="1" applyFill="1" applyProtection="1">
      <protection/>
    </xf>
    <xf numFmtId="0" fontId="6" fillId="0" borderId="0" xfId="0" applyFont="1" applyProtection="1">
      <protection/>
    </xf>
    <xf numFmtId="0" fontId="3" fillId="0" borderId="0" xfId="0" applyFont="1" applyAlignment="1" applyProtection="1">
      <alignment horizontal="centerContinuous" vertical="center"/>
      <protection/>
    </xf>
    <xf numFmtId="0" fontId="11" fillId="0" borderId="0" xfId="0" applyFont="1" applyAlignment="1" applyProtection="1">
      <alignment horizontal="centerContinuous" vertical="center"/>
      <protection/>
    </xf>
    <xf numFmtId="0" fontId="12" fillId="0" borderId="0" xfId="0" applyFont="1" applyAlignment="1" applyProtection="1">
      <alignment horizontal="left" vertical="center"/>
      <protection/>
    </xf>
    <xf numFmtId="0" fontId="4" fillId="3" borderId="11" xfId="0" applyNumberFormat="1" applyFont="1" applyFill="1" applyBorder="1" applyAlignment="1" applyProtection="1">
      <alignment horizontal="center" vertical="center" wrapText="1"/>
      <protection/>
    </xf>
    <xf numFmtId="0" fontId="4" fillId="3" borderId="9" xfId="0" applyNumberFormat="1" applyFont="1" applyFill="1" applyBorder="1" applyAlignment="1" applyProtection="1">
      <alignment horizontal="center" vertical="center" wrapText="1"/>
      <protection/>
    </xf>
    <xf numFmtId="0" fontId="4" fillId="3" borderId="15" xfId="0" applyNumberFormat="1" applyFont="1" applyFill="1" applyBorder="1" applyAlignment="1" applyProtection="1">
      <alignment horizontal="center" vertical="center" wrapText="1"/>
      <protection/>
    </xf>
    <xf numFmtId="0" fontId="4" fillId="3" borderId="18" xfId="0" applyNumberFormat="1" applyFont="1" applyFill="1" applyBorder="1" applyAlignment="1" applyProtection="1">
      <alignment horizontal="center" vertical="center" wrapText="1"/>
      <protection/>
    </xf>
    <xf numFmtId="49" fontId="5" fillId="0" borderId="19" xfId="0" applyNumberFormat="1" applyFont="1" applyFill="1" applyBorder="1" applyAlignment="1" applyProtection="1">
      <alignment horizontal="left" vertical="center" wrapText="1"/>
      <protection/>
    </xf>
    <xf numFmtId="178" fontId="5" fillId="0" borderId="18" xfId="0" applyNumberFormat="1" applyFont="1" applyFill="1" applyBorder="1" applyAlignment="1" applyProtection="1">
      <alignment horizontal="right" vertical="center" wrapText="1"/>
      <protection/>
    </xf>
    <xf numFmtId="178" fontId="5" fillId="0" borderId="16" xfId="0" applyNumberFormat="1" applyFont="1" applyFill="1" applyBorder="1" applyAlignment="1" applyProtection="1">
      <alignment horizontal="right" vertical="center" wrapText="1"/>
      <protection/>
    </xf>
    <xf numFmtId="178" fontId="5" fillId="0" borderId="19" xfId="0" applyNumberFormat="1" applyFont="1" applyFill="1" applyBorder="1" applyAlignment="1" applyProtection="1">
      <alignment horizontal="right" vertical="center" wrapText="1"/>
      <protection/>
    </xf>
    <xf numFmtId="0" fontId="0" fillId="0" borderId="0" xfId="85" applyProtection="1">
      <alignment/>
      <protection/>
    </xf>
    <xf numFmtId="0" fontId="3" fillId="0" borderId="0" xfId="85" applyFont="1" applyFill="1" applyAlignment="1" applyProtection="1">
      <alignment horizontal="centerContinuous" vertical="center"/>
      <protection/>
    </xf>
    <xf numFmtId="0" fontId="9" fillId="0" borderId="0" xfId="85" applyFont="1" applyAlignment="1" applyProtection="1">
      <alignment horizontal="centerContinuous"/>
      <protection/>
    </xf>
    <xf numFmtId="0" fontId="4" fillId="0" borderId="9" xfId="85" applyNumberFormat="1" applyFont="1" applyFill="1" applyBorder="1" applyAlignment="1" applyProtection="1">
      <alignment horizontal="centerContinuous" vertical="center" wrapText="1"/>
      <protection/>
    </xf>
    <xf numFmtId="0" fontId="4" fillId="0" borderId="15" xfId="85" applyNumberFormat="1" applyFont="1" applyFill="1" applyBorder="1" applyAlignment="1" applyProtection="1">
      <alignment horizontal="centerContinuous" vertical="center" wrapText="1"/>
      <protection/>
    </xf>
    <xf numFmtId="0" fontId="4" fillId="0" borderId="11" xfId="85" applyNumberFormat="1" applyFont="1" applyFill="1" applyBorder="1" applyAlignment="1" applyProtection="1">
      <alignment horizontal="centerContinuous" vertical="center" wrapText="1"/>
      <protection/>
    </xf>
    <xf numFmtId="0" fontId="4" fillId="0" borderId="9" xfId="85" applyNumberFormat="1" applyFont="1" applyFill="1" applyBorder="1" applyAlignment="1" applyProtection="1">
      <alignment horizontal="center" vertical="center" wrapText="1"/>
      <protection/>
    </xf>
    <xf numFmtId="0" fontId="4" fillId="0" borderId="20" xfId="85" applyNumberFormat="1" applyFont="1" applyFill="1" applyBorder="1" applyAlignment="1" applyProtection="1">
      <alignment horizontal="center" vertical="center" wrapText="1"/>
      <protection/>
    </xf>
    <xf numFmtId="0" fontId="4" fillId="0" borderId="21" xfId="85" applyNumberFormat="1" applyFont="1" applyFill="1" applyBorder="1" applyAlignment="1" applyProtection="1">
      <alignment horizontal="center" vertical="center" wrapText="1"/>
      <protection/>
    </xf>
    <xf numFmtId="0" fontId="4" fillId="0" borderId="22" xfId="85" applyFont="1" applyFill="1" applyBorder="1" applyAlignment="1" applyProtection="1">
      <alignment horizontal="center" vertical="center" wrapText="1"/>
      <protection/>
    </xf>
    <xf numFmtId="0" fontId="4" fillId="0" borderId="18" xfId="85" applyFont="1" applyFill="1" applyBorder="1" applyAlignment="1" applyProtection="1">
      <alignment horizontal="center" vertical="center" wrapText="1"/>
      <protection/>
    </xf>
    <xf numFmtId="0" fontId="4" fillId="0" borderId="19" xfId="85" applyFont="1" applyFill="1" applyBorder="1" applyAlignment="1" applyProtection="1">
      <alignment horizontal="center" vertical="center" wrapText="1"/>
      <protection/>
    </xf>
    <xf numFmtId="0" fontId="4" fillId="0" borderId="10" xfId="85" applyNumberFormat="1" applyFont="1" applyFill="1" applyBorder="1" applyAlignment="1" applyProtection="1">
      <alignment horizontal="center" vertical="center" wrapText="1"/>
      <protection/>
    </xf>
    <xf numFmtId="0" fontId="4" fillId="0" borderId="23" xfId="85" applyNumberFormat="1" applyFont="1" applyFill="1" applyBorder="1" applyAlignment="1" applyProtection="1">
      <alignment horizontal="center" vertical="center" wrapText="1"/>
      <protection/>
    </xf>
    <xf numFmtId="0" fontId="4" fillId="0" borderId="24" xfId="85" applyFont="1" applyFill="1" applyBorder="1" applyAlignment="1" applyProtection="1">
      <alignment horizontal="center" vertical="center" wrapText="1"/>
      <protection/>
    </xf>
    <xf numFmtId="49" fontId="5" fillId="0" borderId="9" xfId="85" applyNumberFormat="1" applyFont="1" applyFill="1" applyBorder="1" applyAlignment="1" applyProtection="1">
      <alignment horizontal="left" vertical="center" wrapText="1"/>
      <protection/>
    </xf>
    <xf numFmtId="177" fontId="5" fillId="0" borderId="10" xfId="85" applyNumberFormat="1" applyFont="1" applyFill="1" applyBorder="1" applyAlignment="1">
      <alignment horizontal="right"/>
      <protection/>
    </xf>
    <xf numFmtId="49" fontId="5" fillId="0" borderId="9" xfId="85" applyNumberFormat="1" applyFont="1" applyFill="1" applyBorder="1" applyAlignment="1" applyProtection="1">
      <alignment horizontal="center" vertical="center" wrapText="1"/>
      <protection/>
    </xf>
    <xf numFmtId="49" fontId="5" fillId="0" borderId="10" xfId="70" applyNumberFormat="1" applyFont="1" applyFill="1" applyBorder="1" applyAlignment="1" applyProtection="1">
      <alignment horizontal="left" vertical="center" wrapText="1"/>
      <protection/>
    </xf>
    <xf numFmtId="49" fontId="5" fillId="0" borderId="10" xfId="70" applyNumberFormat="1" applyFont="1" applyFill="1" applyBorder="1" applyAlignment="1" applyProtection="1">
      <alignment horizontal="center" vertical="center" wrapText="1"/>
      <protection/>
    </xf>
    <xf numFmtId="0" fontId="0" fillId="0" borderId="0" xfId="85" applyAlignment="1" applyProtection="1">
      <alignment horizontal="right" vertical="center"/>
      <protection/>
    </xf>
    <xf numFmtId="0" fontId="0" fillId="0" borderId="0" xfId="85" applyAlignment="1" applyProtection="1">
      <alignment horizontal="centerContinuous"/>
      <protection/>
    </xf>
    <xf numFmtId="0" fontId="13" fillId="0" borderId="0" xfId="85" applyFont="1" applyAlignment="1" applyProtection="1">
      <alignment horizontal="right" vertical="center"/>
      <protection/>
    </xf>
    <xf numFmtId="0" fontId="0" fillId="0" borderId="0" xfId="70" applyProtection="1">
      <alignment/>
      <protection/>
    </xf>
    <xf numFmtId="0" fontId="14" fillId="0" borderId="0" xfId="70" applyNumberFormat="1" applyFont="1" applyFill="1" applyAlignment="1" applyProtection="1">
      <alignment horizontal="center" vertical="center"/>
      <protection/>
    </xf>
    <xf numFmtId="0" fontId="4" fillId="0" borderId="10" xfId="70" applyNumberFormat="1" applyFont="1" applyFill="1" applyBorder="1" applyAlignment="1" applyProtection="1">
      <alignment horizontal="centerContinuous" vertical="center" wrapText="1"/>
      <protection/>
    </xf>
    <xf numFmtId="0" fontId="4" fillId="0" borderId="10" xfId="70" applyNumberFormat="1" applyFont="1" applyFill="1" applyBorder="1" applyAlignment="1" applyProtection="1">
      <alignment horizontal="center" vertical="center" wrapText="1"/>
      <protection/>
    </xf>
    <xf numFmtId="0" fontId="4" fillId="0" borderId="10" xfId="70" applyFont="1" applyFill="1" applyBorder="1" applyAlignment="1" applyProtection="1">
      <alignment horizontal="center" vertical="center" wrapText="1"/>
      <protection/>
    </xf>
    <xf numFmtId="178" fontId="5" fillId="0" borderId="10" xfId="70" applyNumberFormat="1" applyFont="1" applyFill="1" applyBorder="1" applyAlignment="1" applyProtection="1">
      <alignment horizontal="right" vertical="center" wrapText="1"/>
      <protection/>
    </xf>
    <xf numFmtId="49" fontId="0" fillId="0" borderId="9" xfId="61" applyNumberFormat="1" applyFont="1" applyFill="1" applyBorder="1" applyAlignment="1" applyProtection="1">
      <alignment horizontal="left" vertical="center" wrapText="1"/>
      <protection/>
    </xf>
    <xf numFmtId="0" fontId="0" fillId="0" borderId="10" xfId="70" applyFill="1" applyBorder="1" applyAlignment="1">
      <alignment/>
      <protection/>
    </xf>
    <xf numFmtId="0" fontId="14" fillId="0" borderId="0" xfId="70" applyNumberFormat="1" applyFont="1" applyFill="1" applyAlignment="1" applyProtection="1">
      <alignment horizontal="centerContinuous" vertical="center"/>
      <protection/>
    </xf>
    <xf numFmtId="0" fontId="14" fillId="0" borderId="0" xfId="70" applyNumberFormat="1" applyFont="1" applyFill="1" applyAlignment="1" applyProtection="1">
      <alignment horizontal="left" vertical="center"/>
      <protection/>
    </xf>
    <xf numFmtId="0" fontId="13" fillId="0" borderId="0" xfId="61" applyFont="1" applyAlignment="1" applyProtection="1">
      <alignment horizontal="right" vertical="center"/>
      <protection/>
    </xf>
    <xf numFmtId="0" fontId="0" fillId="0" borderId="0" xfId="40">
      <alignment/>
      <protection/>
    </xf>
    <xf numFmtId="0" fontId="0" fillId="0" borderId="0" xfId="40" applyProtection="1">
      <alignment/>
      <protection/>
    </xf>
    <xf numFmtId="0" fontId="3" fillId="0" borderId="0" xfId="40" applyNumberFormat="1" applyFont="1" applyFill="1" applyAlignment="1" applyProtection="1">
      <alignment horizontal="centerContinuous" vertical="center"/>
      <protection/>
    </xf>
    <xf numFmtId="0" fontId="13" fillId="0" borderId="0" xfId="40" applyNumberFormat="1" applyFont="1" applyFill="1" applyAlignment="1" applyProtection="1">
      <alignment horizontal="centerContinuous" vertical="center"/>
      <protection/>
    </xf>
    <xf numFmtId="0" fontId="4" fillId="0" borderId="10" xfId="40" applyNumberFormat="1" applyFont="1" applyFill="1" applyBorder="1" applyAlignment="1" applyProtection="1">
      <alignment horizontal="centerContinuous" vertical="center" wrapText="1"/>
      <protection/>
    </xf>
    <xf numFmtId="0" fontId="4" fillId="0" borderId="10" xfId="40" applyNumberFormat="1" applyFont="1" applyFill="1" applyBorder="1" applyAlignment="1" applyProtection="1">
      <alignment horizontal="center" vertical="center" wrapText="1"/>
      <protection/>
    </xf>
    <xf numFmtId="0" fontId="4" fillId="0" borderId="10" xfId="40" applyFont="1" applyFill="1" applyBorder="1" applyAlignment="1" applyProtection="1">
      <alignment horizontal="center" vertical="center" wrapText="1"/>
      <protection/>
    </xf>
    <xf numFmtId="49" fontId="5" fillId="0" borderId="10" xfId="40" applyNumberFormat="1" applyFont="1" applyFill="1" applyBorder="1" applyAlignment="1" applyProtection="1">
      <alignment horizontal="left" vertical="center" wrapText="1"/>
      <protection/>
    </xf>
    <xf numFmtId="178" fontId="5" fillId="0" borderId="10" xfId="40" applyNumberFormat="1" applyFont="1" applyFill="1" applyBorder="1" applyAlignment="1" applyProtection="1">
      <alignment horizontal="right" vertical="center" wrapText="1"/>
      <protection/>
    </xf>
    <xf numFmtId="49" fontId="5" fillId="0" borderId="9" xfId="40" applyNumberFormat="1" applyFont="1" applyFill="1" applyBorder="1" applyAlignment="1" applyProtection="1">
      <alignment horizontal="left" vertical="center" wrapText="1"/>
      <protection/>
    </xf>
    <xf numFmtId="178" fontId="5" fillId="0" borderId="9" xfId="40" applyNumberFormat="1" applyFont="1" applyFill="1" applyBorder="1" applyAlignment="1" applyProtection="1">
      <alignment horizontal="right" vertical="center" wrapText="1"/>
      <protection/>
    </xf>
    <xf numFmtId="178" fontId="5" fillId="0" borderId="25" xfId="40" applyNumberFormat="1" applyFont="1" applyFill="1" applyBorder="1" applyAlignment="1" applyProtection="1">
      <alignment horizontal="right" vertical="center" wrapText="1"/>
      <protection/>
    </xf>
    <xf numFmtId="178" fontId="5" fillId="0" borderId="15" xfId="40" applyNumberFormat="1" applyFont="1" applyFill="1" applyBorder="1" applyAlignment="1" applyProtection="1">
      <alignment horizontal="right" vertical="center" wrapText="1"/>
      <protection/>
    </xf>
    <xf numFmtId="0" fontId="0" fillId="0" borderId="0" xfId="40" applyAlignment="1" applyProtection="1">
      <alignment wrapText="1"/>
      <protection/>
    </xf>
    <xf numFmtId="178" fontId="5" fillId="0" borderId="11" xfId="40" applyNumberFormat="1" applyFont="1" applyFill="1" applyBorder="1" applyAlignment="1" applyProtection="1">
      <alignment horizontal="right" vertical="center" wrapText="1"/>
      <protection/>
    </xf>
    <xf numFmtId="0" fontId="12" fillId="0" borderId="0" xfId="0" applyNumberFormat="1" applyFont="1" applyFill="1" applyAlignment="1" applyProtection="1">
      <alignment horizontal="center" vertical="center" wrapText="1"/>
      <protection/>
    </xf>
    <xf numFmtId="0" fontId="15" fillId="0" borderId="0" xfId="0" applyNumberFormat="1" applyFont="1" applyFill="1" applyAlignment="1" applyProtection="1">
      <alignment horizontal="left" vertical="center" wrapText="1"/>
      <protection/>
    </xf>
    <xf numFmtId="0" fontId="16"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right" vertical="center" wrapText="1"/>
      <protection/>
    </xf>
    <xf numFmtId="0" fontId="4" fillId="0" borderId="10" xfId="0" applyNumberFormat="1" applyFont="1" applyFill="1" applyBorder="1" applyAlignment="1" applyProtection="1">
      <alignment horizontal="center" vertical="center" wrapText="1"/>
      <protection/>
    </xf>
    <xf numFmtId="0" fontId="4" fillId="3"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178" fontId="5" fillId="0" borderId="9" xfId="0" applyNumberFormat="1" applyFont="1" applyFill="1" applyBorder="1" applyAlignment="1" applyProtection="1">
      <alignment horizontal="right" vertical="center" wrapText="1"/>
      <protection/>
    </xf>
    <xf numFmtId="0" fontId="6" fillId="0" borderId="0" xfId="0" applyFont="1" applyFill="1"/>
    <xf numFmtId="0" fontId="6" fillId="0" borderId="0" xfId="0" applyFont="1" applyAlignment="1">
      <alignment horizontal="center" vertical="center" wrapText="1"/>
    </xf>
    <xf numFmtId="0" fontId="6" fillId="0" borderId="0" xfId="0" applyFont="1" applyAlignment="1">
      <alignment horizontal="center" vertical="center"/>
    </xf>
    <xf numFmtId="0" fontId="1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 vertical="center"/>
      <protection/>
    </xf>
    <xf numFmtId="0" fontId="17" fillId="0" borderId="0" xfId="0" applyFont="1" applyAlignment="1" applyProtection="1">
      <alignment horizontal="centerContinuous" vertical="center"/>
      <protection/>
    </xf>
    <xf numFmtId="0" fontId="12" fillId="0" borderId="16" xfId="0" applyNumberFormat="1" applyFont="1" applyFill="1" applyBorder="1" applyAlignment="1" applyProtection="1">
      <alignment horizontal="left" vertical="center"/>
      <protection/>
    </xf>
    <xf numFmtId="0" fontId="12" fillId="0" borderId="0" xfId="0" applyNumberFormat="1" applyFont="1" applyFill="1" applyAlignment="1" applyProtection="1">
      <alignment horizontal="left" vertical="center"/>
      <protection/>
    </xf>
    <xf numFmtId="0" fontId="4" fillId="3" borderId="10" xfId="0" applyNumberFormat="1" applyFont="1" applyFill="1" applyBorder="1" applyAlignment="1" applyProtection="1">
      <alignment horizontal="centerContinuous" vertical="center"/>
      <protection/>
    </xf>
    <xf numFmtId="0" fontId="4" fillId="3" borderId="13"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vertical="center" wrapText="1"/>
      <protection/>
    </xf>
    <xf numFmtId="178" fontId="5" fillId="0" borderId="13" xfId="0" applyNumberFormat="1" applyFont="1" applyFill="1" applyBorder="1" applyAlignment="1" applyProtection="1">
      <alignment horizontal="right" vertical="center" wrapText="1"/>
      <protection/>
    </xf>
    <xf numFmtId="0" fontId="5" fillId="0" borderId="10" xfId="0" applyFont="1" applyFill="1" applyBorder="1" applyAlignment="1" applyProtection="1">
      <alignment horizontal="right" vertical="center"/>
      <protection/>
    </xf>
    <xf numFmtId="178" fontId="5" fillId="0" borderId="10" xfId="0" applyNumberFormat="1" applyFont="1" applyFill="1" applyBorder="1" applyAlignment="1" applyProtection="1">
      <alignment vertical="center" wrapText="1"/>
      <protection/>
    </xf>
    <xf numFmtId="0" fontId="5" fillId="0" borderId="15" xfId="0" applyFont="1" applyFill="1" applyBorder="1" applyAlignment="1" applyProtection="1">
      <alignment horizontal="right" vertical="center"/>
      <protection/>
    </xf>
    <xf numFmtId="178" fontId="5" fillId="0" borderId="18" xfId="0" applyNumberFormat="1" applyFont="1" applyFill="1" applyBorder="1" applyAlignment="1" applyProtection="1">
      <alignment vertical="center" wrapText="1"/>
      <protection/>
    </xf>
    <xf numFmtId="0" fontId="5" fillId="0" borderId="11" xfId="0" applyFont="1" applyFill="1" applyBorder="1" applyAlignment="1" applyProtection="1">
      <alignment horizontal="right" vertical="center"/>
      <protection/>
    </xf>
    <xf numFmtId="178" fontId="5" fillId="0" borderId="17" xfId="0" applyNumberFormat="1" applyFont="1" applyFill="1" applyBorder="1" applyAlignment="1" applyProtection="1">
      <alignment horizontal="right" vertical="center" wrapText="1"/>
      <protection/>
    </xf>
    <xf numFmtId="0" fontId="5" fillId="0" borderId="10" xfId="0" applyFont="1" applyFill="1" applyBorder="1" applyAlignment="1" applyProtection="1">
      <alignment wrapText="1"/>
      <protection/>
    </xf>
    <xf numFmtId="0" fontId="5" fillId="0" borderId="10" xfId="0" applyFont="1" applyFill="1" applyBorder="1" applyProtection="1">
      <protection/>
    </xf>
    <xf numFmtId="0" fontId="5" fillId="0" borderId="10" xfId="0" applyNumberFormat="1" applyFont="1" applyFill="1" applyBorder="1" applyAlignment="1" applyProtection="1">
      <alignment vertical="center"/>
      <protection/>
    </xf>
    <xf numFmtId="0" fontId="5" fillId="0" borderId="9" xfId="0" applyFont="1" applyFill="1" applyBorder="1" applyAlignment="1" applyProtection="1">
      <alignment horizontal="right" vertical="center"/>
      <protection/>
    </xf>
    <xf numFmtId="178" fontId="5" fillId="0" borderId="17"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right" vertical="center"/>
      <protection/>
    </xf>
    <xf numFmtId="0" fontId="5" fillId="0" borderId="26"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6" fillId="0" borderId="0" xfId="0" applyFont="1" applyAlignment="1" applyProtection="1">
      <alignment horizontal="center" vertical="center" wrapText="1"/>
      <protection/>
    </xf>
    <xf numFmtId="0" fontId="8"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0" fillId="0" borderId="0" xfId="85" applyFill="1">
      <alignment/>
      <protection/>
    </xf>
    <xf numFmtId="0" fontId="0" fillId="0" borderId="0" xfId="85">
      <alignment/>
      <protection/>
    </xf>
    <xf numFmtId="0" fontId="3" fillId="0" borderId="0" xfId="85" applyFont="1" applyFill="1" applyAlignment="1" applyProtection="1">
      <alignment horizontal="centerContinuous"/>
      <protection/>
    </xf>
    <xf numFmtId="0" fontId="0" fillId="0" borderId="0" xfId="85" applyFill="1" applyProtection="1">
      <alignment/>
      <protection/>
    </xf>
    <xf numFmtId="177" fontId="0" fillId="0" borderId="0" xfId="85" applyNumberFormat="1" applyProtection="1">
      <alignment/>
      <protection/>
    </xf>
    <xf numFmtId="0" fontId="0" fillId="0" borderId="0" xfId="70" applyFill="1">
      <alignment/>
      <protection/>
    </xf>
    <xf numFmtId="0" fontId="0" fillId="0" borderId="0" xfId="70">
      <alignment/>
      <protection/>
    </xf>
    <xf numFmtId="49" fontId="0" fillId="0" borderId="10" xfId="70" applyNumberFormat="1" applyFont="1" applyFill="1" applyBorder="1" applyAlignment="1" applyProtection="1">
      <alignment horizontal="left" vertical="center" wrapText="1"/>
      <protection/>
    </xf>
    <xf numFmtId="0" fontId="0" fillId="0" borderId="0" xfId="70" applyFill="1" applyProtection="1">
      <alignment/>
      <protection/>
    </xf>
    <xf numFmtId="0" fontId="0" fillId="0" borderId="0" xfId="40" applyFill="1">
      <alignment/>
      <protection/>
    </xf>
    <xf numFmtId="0" fontId="0" fillId="0" borderId="0" xfId="40" applyFill="1" applyProtection="1">
      <alignment/>
      <protection/>
    </xf>
    <xf numFmtId="0" fontId="0" fillId="0" borderId="0" xfId="61" applyFill="1">
      <alignment/>
      <protection/>
    </xf>
    <xf numFmtId="0" fontId="0" fillId="0" borderId="0" xfId="61">
      <alignment/>
      <protection/>
    </xf>
    <xf numFmtId="0" fontId="3" fillId="0" borderId="0" xfId="61" applyFont="1" applyFill="1" applyAlignment="1" applyProtection="1">
      <alignment horizontal="centerContinuous"/>
      <protection/>
    </xf>
    <xf numFmtId="0" fontId="0" fillId="0" borderId="0" xfId="61" applyFill="1" applyAlignment="1" applyProtection="1">
      <alignment horizontal="centerContinuous"/>
      <protection/>
    </xf>
    <xf numFmtId="0" fontId="0" fillId="0" borderId="0" xfId="61" applyAlignment="1" applyProtection="1">
      <alignment horizontal="centerContinuous"/>
      <protection/>
    </xf>
    <xf numFmtId="0" fontId="0" fillId="0" borderId="0" xfId="61" applyProtection="1">
      <alignment/>
      <protection/>
    </xf>
    <xf numFmtId="0" fontId="4" fillId="0" borderId="9" xfId="61" applyNumberFormat="1" applyFont="1" applyFill="1" applyBorder="1" applyAlignment="1" applyProtection="1">
      <alignment horizontal="centerContinuous" vertical="center" wrapText="1"/>
      <protection/>
    </xf>
    <xf numFmtId="0" fontId="4" fillId="0" borderId="15" xfId="61" applyNumberFormat="1" applyFont="1" applyFill="1" applyBorder="1" applyAlignment="1" applyProtection="1">
      <alignment horizontal="centerContinuous" vertical="center" wrapText="1"/>
      <protection/>
    </xf>
    <xf numFmtId="0" fontId="4" fillId="0" borderId="11" xfId="61" applyNumberFormat="1" applyFont="1" applyFill="1" applyBorder="1" applyAlignment="1" applyProtection="1">
      <alignment horizontal="centerContinuous" vertical="center" wrapText="1"/>
      <protection/>
    </xf>
    <xf numFmtId="0" fontId="4" fillId="0" borderId="13" xfId="61" applyNumberFormat="1" applyFont="1" applyFill="1" applyBorder="1" applyAlignment="1" applyProtection="1">
      <alignment horizontal="center" vertical="center" wrapText="1"/>
      <protection/>
    </xf>
    <xf numFmtId="0" fontId="4" fillId="0" borderId="13" xfId="61" applyFont="1" applyFill="1" applyBorder="1" applyAlignment="1" applyProtection="1">
      <alignment horizontal="center" vertical="center" wrapText="1"/>
      <protection/>
    </xf>
    <xf numFmtId="0" fontId="4" fillId="0" borderId="10" xfId="61" applyNumberFormat="1" applyFont="1" applyFill="1" applyBorder="1" applyAlignment="1" applyProtection="1">
      <alignment horizontal="center" vertical="center" wrapText="1"/>
      <protection/>
    </xf>
    <xf numFmtId="0" fontId="4" fillId="0" borderId="18" xfId="61" applyFont="1" applyFill="1" applyBorder="1" applyAlignment="1" applyProtection="1">
      <alignment horizontal="center" vertical="center" wrapText="1"/>
      <protection/>
    </xf>
    <xf numFmtId="0" fontId="4" fillId="0" borderId="18" xfId="61" applyNumberFormat="1" applyFont="1" applyFill="1" applyBorder="1" applyAlignment="1" applyProtection="1">
      <alignment horizontal="center" vertical="center" wrapText="1"/>
      <protection/>
    </xf>
    <xf numFmtId="0" fontId="4" fillId="0" borderId="10" xfId="61" applyFont="1" applyFill="1" applyBorder="1" applyAlignment="1" applyProtection="1">
      <alignment horizontal="center" vertical="center" wrapText="1"/>
      <protection/>
    </xf>
    <xf numFmtId="49" fontId="5" fillId="0" borderId="9" xfId="61" applyNumberFormat="1" applyFont="1" applyFill="1" applyBorder="1" applyAlignment="1" applyProtection="1">
      <alignment horizontal="left" vertical="center" wrapText="1"/>
      <protection/>
    </xf>
    <xf numFmtId="49" fontId="5" fillId="0" borderId="10" xfId="61" applyNumberFormat="1" applyFont="1" applyFill="1" applyBorder="1" applyAlignment="1" applyProtection="1">
      <alignment horizontal="left" vertical="center" wrapText="1"/>
      <protection/>
    </xf>
    <xf numFmtId="178" fontId="5" fillId="0" borderId="9" xfId="61" applyNumberFormat="1" applyFont="1" applyFill="1" applyBorder="1" applyAlignment="1" applyProtection="1">
      <alignment horizontal="right" vertical="center" wrapText="1"/>
      <protection/>
    </xf>
    <xf numFmtId="0" fontId="0" fillId="0" borderId="0" xfId="61" applyAlignment="1" applyProtection="1">
      <alignment horizontal="right" vertical="center"/>
      <protection/>
    </xf>
    <xf numFmtId="0" fontId="4" fillId="0" borderId="9" xfId="61" applyNumberFormat="1" applyFont="1" applyFill="1" applyBorder="1" applyAlignment="1" applyProtection="1">
      <alignment horizontal="center" vertical="center" wrapText="1"/>
      <protection/>
    </xf>
    <xf numFmtId="178" fontId="5" fillId="0" borderId="10" xfId="61" applyNumberFormat="1" applyFont="1" applyFill="1" applyBorder="1" applyAlignment="1" applyProtection="1">
      <alignment horizontal="right" vertical="center" wrapText="1"/>
      <protection/>
    </xf>
    <xf numFmtId="0" fontId="0" fillId="0" borderId="0" xfId="61" applyFill="1" applyProtection="1">
      <alignment/>
      <protection/>
    </xf>
    <xf numFmtId="0" fontId="18" fillId="0" borderId="0" xfId="0" applyFont="1" applyAlignment="1" applyProtection="1">
      <alignment horizontal="left" vertical="center"/>
      <protection/>
    </xf>
    <xf numFmtId="0" fontId="12" fillId="0" borderId="0" xfId="0" applyFont="1" applyAlignment="1" applyProtection="1">
      <alignment vertical="center"/>
      <protection/>
    </xf>
    <xf numFmtId="0" fontId="17" fillId="0" borderId="0" xfId="0" applyFont="1" applyProtection="1">
      <protection/>
    </xf>
    <xf numFmtId="0" fontId="7" fillId="0" borderId="0" xfId="0" applyFont="1" applyAlignment="1" applyProtection="1">
      <alignment horizontal="centerContinuous" vertical="center"/>
      <protection/>
    </xf>
    <xf numFmtId="0" fontId="12" fillId="0" borderId="0" xfId="0" applyFont="1" applyProtection="1">
      <protection/>
    </xf>
    <xf numFmtId="0" fontId="4" fillId="3" borderId="26" xfId="0" applyNumberFormat="1" applyFont="1" applyFill="1" applyBorder="1" applyAlignment="1" applyProtection="1">
      <alignment horizontal="center" vertical="center" wrapText="1"/>
      <protection/>
    </xf>
    <xf numFmtId="0" fontId="4" fillId="3" borderId="14" xfId="0" applyNumberFormat="1" applyFont="1" applyFill="1" applyBorder="1" applyAlignment="1" applyProtection="1">
      <alignment horizontal="center" vertical="center" wrapText="1"/>
      <protection/>
    </xf>
    <xf numFmtId="176" fontId="4" fillId="3" borderId="10" xfId="0" applyNumberFormat="1" applyFont="1" applyFill="1" applyBorder="1" applyAlignment="1" applyProtection="1">
      <alignment horizontal="center" vertical="center" wrapText="1"/>
      <protection/>
    </xf>
    <xf numFmtId="0" fontId="4" fillId="3" borderId="19" xfId="0" applyNumberFormat="1" applyFont="1" applyFill="1" applyBorder="1" applyAlignment="1" applyProtection="1">
      <alignment horizontal="center" vertical="center" wrapText="1"/>
      <protection/>
    </xf>
    <xf numFmtId="0" fontId="4" fillId="3" borderId="16" xfId="0" applyNumberFormat="1" applyFont="1" applyFill="1" applyBorder="1" applyAlignment="1" applyProtection="1">
      <alignment horizontal="center" vertical="center" wrapText="1"/>
      <protection/>
    </xf>
    <xf numFmtId="0" fontId="4" fillId="3" borderId="2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76" fontId="4" fillId="3" borderId="13" xfId="0" applyNumberFormat="1" applyFont="1" applyFill="1" applyBorder="1" applyAlignment="1" applyProtection="1">
      <alignment horizontal="center" vertical="center" wrapText="1"/>
      <protection/>
    </xf>
    <xf numFmtId="176" fontId="12" fillId="0" borderId="0" xfId="0" applyNumberFormat="1" applyFont="1" applyAlignment="1" applyProtection="1">
      <alignment horizontal="right" vertical="center"/>
      <protection/>
    </xf>
    <xf numFmtId="176" fontId="4" fillId="0" borderId="0" xfId="0" applyNumberFormat="1" applyFont="1" applyAlignment="1" applyProtection="1">
      <alignment horizontal="right" vertical="center"/>
      <protection/>
    </xf>
    <xf numFmtId="0" fontId="19" fillId="0" borderId="0" xfId="0" applyFont="1" applyAlignment="1" applyProtection="1">
      <alignment horizontal="left" vertical="center" wrapText="1"/>
      <protection/>
    </xf>
    <xf numFmtId="0" fontId="8" fillId="0" borderId="0" xfId="0" applyFont="1" applyAlignment="1" applyProtection="1">
      <alignment horizontal="left" vertical="center" wrapText="1"/>
      <protection/>
    </xf>
    <xf numFmtId="0" fontId="11" fillId="0" borderId="0" xfId="0" applyFont="1" applyAlignment="1" applyProtection="1">
      <alignment horizontal="centerContinuous"/>
      <protection/>
    </xf>
    <xf numFmtId="176" fontId="4" fillId="0" borderId="16" xfId="0" applyNumberFormat="1" applyFont="1" applyBorder="1" applyAlignment="1" applyProtection="1">
      <alignment horizontal="right" vertical="center" wrapText="1"/>
      <protection/>
    </xf>
    <xf numFmtId="176" fontId="12" fillId="0" borderId="16" xfId="0" applyNumberFormat="1" applyFont="1" applyBorder="1" applyAlignment="1" applyProtection="1">
      <alignment horizontal="right" vertical="center" wrapText="1"/>
      <protection/>
    </xf>
    <xf numFmtId="0" fontId="4" fillId="0" borderId="0" xfId="0" applyFont="1" applyAlignment="1" applyProtection="1">
      <alignment horizontal="left" vertical="center"/>
      <protection/>
    </xf>
    <xf numFmtId="0" fontId="3" fillId="0" borderId="0" xfId="0" applyNumberFormat="1" applyFont="1" applyFill="1" applyAlignment="1" applyProtection="1">
      <alignment horizontal="centerContinuous" vertical="center"/>
      <protection/>
    </xf>
    <xf numFmtId="0" fontId="0" fillId="0" borderId="0" xfId="0" applyAlignment="1" applyProtection="1">
      <alignment horizontal="centerContinuous" vertical="center"/>
      <protection/>
    </xf>
    <xf numFmtId="0" fontId="13" fillId="0" borderId="16" xfId="0" applyNumberFormat="1" applyFont="1" applyFill="1" applyBorder="1" applyAlignment="1" applyProtection="1">
      <alignment horizontal="right" vertical="center"/>
      <protection/>
    </xf>
    <xf numFmtId="0" fontId="9" fillId="0" borderId="9" xfId="0" applyNumberFormat="1" applyFont="1" applyFill="1" applyBorder="1" applyAlignment="1" applyProtection="1">
      <alignment horizontal="centerContinuous" vertical="center" wrapText="1"/>
      <protection/>
    </xf>
    <xf numFmtId="0" fontId="9" fillId="0" borderId="15" xfId="0" applyNumberFormat="1" applyFont="1" applyFill="1" applyBorder="1" applyAlignment="1" applyProtection="1">
      <alignment horizontal="centerContinuous" vertical="center" wrapText="1"/>
      <protection/>
    </xf>
    <xf numFmtId="0" fontId="9" fillId="0" borderId="10" xfId="0" applyNumberFormat="1" applyFont="1" applyFill="1" applyBorder="1" applyAlignment="1" applyProtection="1">
      <alignment horizontal="centerContinuous" vertical="center" wrapText="1"/>
      <protection/>
    </xf>
    <xf numFmtId="0" fontId="10" fillId="0" borderId="10" xfId="0" applyFont="1" applyBorder="1" applyAlignment="1" applyProtection="1">
      <alignment horizontal="centerContinuous" vertical="center" wrapText="1"/>
      <protection/>
    </xf>
    <xf numFmtId="0" fontId="9" fillId="0" borderId="17" xfId="0" applyFont="1" applyBorder="1" applyAlignment="1" applyProtection="1">
      <alignment horizontal="center" vertical="center" wrapText="1"/>
      <protection/>
    </xf>
    <xf numFmtId="4" fontId="9" fillId="0" borderId="17" xfId="0" applyNumberFormat="1" applyFont="1" applyBorder="1" applyAlignment="1" applyProtection="1">
      <alignment horizontal="center" vertical="center" wrapText="1"/>
      <protection/>
    </xf>
    <xf numFmtId="0" fontId="5" fillId="0" borderId="15" xfId="0" applyFont="1" applyFill="1" applyBorder="1" applyAlignment="1" applyProtection="1">
      <alignment vertical="center"/>
      <protection/>
    </xf>
    <xf numFmtId="0" fontId="20" fillId="0" borderId="0" xfId="0" applyNumberFormat="1" applyFont="1" applyFill="1" applyAlignment="1" applyProtection="1">
      <alignment/>
      <protection/>
    </xf>
    <xf numFmtId="0" fontId="5" fillId="0" borderId="9" xfId="0" applyFont="1" applyFill="1" applyBorder="1" applyAlignment="1" applyProtection="1">
      <alignment vertical="center"/>
      <protection/>
    </xf>
    <xf numFmtId="178" fontId="5" fillId="0" borderId="26"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vertical="center"/>
      <protection/>
    </xf>
  </cellXfs>
  <cellStyles count="8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差_5B5786A4FA620AEEE0535CD3690AC4C4_63830AABC20923D9E0535BD3690A5255" xfId="24"/>
    <cellStyle name="千位分隔[0]" xfId="25"/>
    <cellStyle name="40% - 强调文字颜色 3" xfId="26"/>
    <cellStyle name="好_5B5786A4FA5D0AEEE0535CD3690AC4C4_63830AABC20923D9E0535BD3690A5255" xfId="27"/>
    <cellStyle name="差" xfId="28"/>
    <cellStyle name="千位分隔" xfId="29"/>
    <cellStyle name="60% - 强调文字颜色 3" xfId="30"/>
    <cellStyle name="超链接" xfId="31"/>
    <cellStyle name="百分比" xfId="32"/>
    <cellStyle name="已访问的超链接" xfId="33"/>
    <cellStyle name="注释" xfId="34"/>
    <cellStyle name="60% - 强调文字颜色 2" xfId="35"/>
    <cellStyle name="标题 4" xfId="36"/>
    <cellStyle name="警告文本" xfId="37"/>
    <cellStyle name="标题" xfId="38"/>
    <cellStyle name="解释性文本" xfId="39"/>
    <cellStyle name="常规_636D6D1C50AD3000E0535BD3690AE2E0" xfId="40"/>
    <cellStyle name="标题 1" xfId="41"/>
    <cellStyle name="差_5BFABA8BBFA34F76E0535BD3690A3B73" xfId="42"/>
    <cellStyle name="标题 2" xfId="43"/>
    <cellStyle name="60% - 强调文字颜色 1" xfId="44"/>
    <cellStyle name="好_5B5786A4FA5D0AEEE0535CD3690AC4C4_636D6D1C51253000E0535BD3690AE2E0" xfId="45"/>
    <cellStyle name="差_5C0BE3C0AC2762CFE0535BD3690A953B" xfId="46"/>
    <cellStyle name="标题 3" xfId="47"/>
    <cellStyle name="差_5B5786A4FA610AEEE0535CD3690AC4C4_636D6D1C51253000E0535BD3690AE2E0" xfId="48"/>
    <cellStyle name="60% - 强调文字颜色 4" xfId="49"/>
    <cellStyle name="输出" xfId="50"/>
    <cellStyle name="计算" xfId="51"/>
    <cellStyle name="检查单元格" xfId="52"/>
    <cellStyle name="标题_5B5786A4FA5D0AEEE0535CD3690AC4C4" xfId="53"/>
    <cellStyle name="20% - 强调文字颜色 6" xfId="54"/>
    <cellStyle name="强调文字颜色 2" xfId="55"/>
    <cellStyle name="链接单元格" xfId="56"/>
    <cellStyle name="汇总" xfId="57"/>
    <cellStyle name="好" xfId="58"/>
    <cellStyle name="适中" xfId="59"/>
    <cellStyle name="差_5B5786A4FA5D0AEEE0535CD3690AC4C4_63830AABC20923D9E0535BD3690A5255" xfId="60"/>
    <cellStyle name="常规_636D6D1C50A63000E0535BD3690AE2E0"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强调文字颜色 3" xfId="68"/>
    <cellStyle name="强调文字颜色 4" xfId="69"/>
    <cellStyle name="常规_636D6D1C50AE3000E0535BD3690AE2E0" xfId="70"/>
    <cellStyle name="20% - 强调文字颜色 4" xfId="71"/>
    <cellStyle name="40% - 强调文字颜色 4" xfId="72"/>
    <cellStyle name="强调文字颜色 5" xfId="73"/>
    <cellStyle name="40% - 强调文字颜色 5" xfId="74"/>
    <cellStyle name="差_5B5786A4FA610AEEE0535CD3690AC4C4" xfId="75"/>
    <cellStyle name="60% - 强调文字颜色 5" xfId="76"/>
    <cellStyle name="差_5B5786A4FA620AEEE0535CD3690AC4C4" xfId="77"/>
    <cellStyle name="强调文字颜色 6" xfId="78"/>
    <cellStyle name="差_5B5786A4FA610AEEE0535CD3690AC4C4_63830AABC20923D9E0535BD3690A5255" xfId="79"/>
    <cellStyle name="40% - 强调文字颜色 6" xfId="80"/>
    <cellStyle name="60% - 强调文字颜色 6" xfId="81"/>
    <cellStyle name="差_5B5786A4FA5D0AEEE0535CD3690AC4C4" xfId="82"/>
    <cellStyle name="差_5B5786A4FA5D0AEEE0535CD3690AC4C4_636D6D1C51253000E0535BD3690AE2E0" xfId="83"/>
    <cellStyle name="差_5B5786A4FA620AEEE0535CD3690AC4C4_636D6D1C51253000E0535BD3690AE2E0" xfId="84"/>
    <cellStyle name="常规_636D6D1C50AF3000E0535BD3690AE2E0" xfId="85"/>
    <cellStyle name="常规_636D6D1C50B43000E0535BD3690AE2E0" xfId="86"/>
    <cellStyle name="常规_636D6D1C50B53000E0535BD3690AE2E0" xfId="87"/>
    <cellStyle name="常规_63827F9BD4DE0B19E0535BD3690A0FAA" xfId="88"/>
    <cellStyle name="常规_63830AABC1DC23D9E0535BD3690A5255" xfId="89"/>
    <cellStyle name="常规_63830AABC20923D9E0535BD3690A5255" xfId="90"/>
    <cellStyle name="好_5B5786A4FA5D0AEEE0535CD3690AC4C4" xfId="91"/>
    <cellStyle name="好_5B5786A4FA610AEEE0535CD3690AC4C4" xfId="92"/>
    <cellStyle name="好_5B5786A4FA610AEEE0535CD3690AC4C4_636D6D1C51253000E0535BD3690AE2E0" xfId="93"/>
    <cellStyle name="好_5B5786A4FA610AEEE0535CD3690AC4C4_63830AABC20923D9E0535BD3690A5255" xfId="94"/>
    <cellStyle name="好_5B5786A4FA620AEEE0535CD3690AC4C4" xfId="95"/>
    <cellStyle name="好_5B5786A4FA620AEEE0535CD3690AC4C4_636D6D1C51253000E0535BD3690AE2E0" xfId="96"/>
    <cellStyle name="好_5B5786A4FA620AEEE0535CD3690AC4C4_63830AABC20923D9E0535BD3690A5255" xfId="97"/>
    <cellStyle name="好_5BFABA8BBFA34F76E0535BD3690A3B73" xfId="98"/>
    <cellStyle name="好_5C0BE3C0AC2762CFE0535BD3690A953B"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40"/>
  <sheetViews>
    <sheetView showGridLines="0" showZeros="0" workbookViewId="0" topLeftCell="B25">
      <selection activeCell="D6" sqref="D6:D27"/>
    </sheetView>
  </sheetViews>
  <sheetFormatPr defaultColWidth="9.16015625" defaultRowHeight="25.5" customHeight="1"/>
  <cols>
    <col min="1" max="1" width="46.5" style="0" customWidth="1"/>
    <col min="2" max="2" width="31.83203125" style="0" customWidth="1"/>
    <col min="3" max="3" width="41.5" style="0" customWidth="1"/>
    <col min="4" max="4" width="31" style="0" customWidth="1"/>
    <col min="5" max="5" width="30.66015625" style="0" customWidth="1"/>
    <col min="6" max="6" width="29.16015625" style="0" customWidth="1"/>
  </cols>
  <sheetData>
    <row r="1" ht="18" customHeight="1">
      <c r="A1" s="275" t="s">
        <v>0</v>
      </c>
    </row>
    <row r="2" spans="1:6" ht="22.5" customHeight="1">
      <c r="A2" s="276" t="s">
        <v>1</v>
      </c>
      <c r="B2" s="277"/>
      <c r="C2" s="277"/>
      <c r="D2" s="277"/>
      <c r="E2" s="277"/>
      <c r="F2" s="277"/>
    </row>
    <row r="3" ht="18" customHeight="1">
      <c r="F3" s="278" t="s">
        <v>2</v>
      </c>
    </row>
    <row r="4" spans="1:6" ht="27.75" customHeight="1">
      <c r="A4" s="279" t="s">
        <v>3</v>
      </c>
      <c r="B4" s="280"/>
      <c r="C4" s="281" t="s">
        <v>4</v>
      </c>
      <c r="D4" s="281"/>
      <c r="E4" s="282"/>
      <c r="F4" s="282"/>
    </row>
    <row r="5" spans="1:6" ht="22.5" customHeight="1">
      <c r="A5" s="283" t="s">
        <v>5</v>
      </c>
      <c r="B5" s="283" t="s">
        <v>6</v>
      </c>
      <c r="C5" s="283" t="s">
        <v>5</v>
      </c>
      <c r="D5" s="284" t="s">
        <v>6</v>
      </c>
      <c r="E5" s="283" t="s">
        <v>5</v>
      </c>
      <c r="F5" s="284" t="s">
        <v>6</v>
      </c>
    </row>
    <row r="6" spans="1:8" s="51" customFormat="1" ht="22.5" customHeight="1">
      <c r="A6" s="213" t="s">
        <v>7</v>
      </c>
      <c r="B6" s="199">
        <f>B7+B8</f>
        <v>3140.52</v>
      </c>
      <c r="C6" s="285" t="s">
        <v>8</v>
      </c>
      <c r="D6" s="201">
        <v>2664.67</v>
      </c>
      <c r="E6" s="285" t="s">
        <v>9</v>
      </c>
      <c r="F6" s="66">
        <f>SUM(F7:F9)</f>
        <v>2501.85</v>
      </c>
      <c r="H6" s="286"/>
    </row>
    <row r="7" spans="1:8" s="51" customFormat="1" ht="25.5" customHeight="1">
      <c r="A7" s="213" t="s">
        <v>10</v>
      </c>
      <c r="B7" s="66">
        <f>2518.2+95.84</f>
        <v>2614.04</v>
      </c>
      <c r="C7" s="285" t="s">
        <v>11</v>
      </c>
      <c r="D7" s="203">
        <v>0</v>
      </c>
      <c r="E7" s="285" t="s">
        <v>12</v>
      </c>
      <c r="F7" s="66">
        <f>1513.12+36.63</f>
        <v>1549.75</v>
      </c>
      <c r="H7" s="286"/>
    </row>
    <row r="8" spans="1:6" s="51" customFormat="1" ht="22.5" customHeight="1">
      <c r="A8" s="213" t="s">
        <v>13</v>
      </c>
      <c r="B8" s="205">
        <v>526.48</v>
      </c>
      <c r="C8" s="285" t="s">
        <v>14</v>
      </c>
      <c r="D8" s="203">
        <v>0</v>
      </c>
      <c r="E8" s="285" t="s">
        <v>15</v>
      </c>
      <c r="F8" s="66">
        <f>890.79+15.37</f>
        <v>906.16</v>
      </c>
    </row>
    <row r="9" spans="1:6" s="51" customFormat="1" ht="22.5" customHeight="1">
      <c r="A9" s="213" t="s">
        <v>16</v>
      </c>
      <c r="B9" s="199">
        <v>0</v>
      </c>
      <c r="C9" s="285" t="s">
        <v>17</v>
      </c>
      <c r="D9" s="203">
        <v>0</v>
      </c>
      <c r="E9" s="285" t="s">
        <v>18</v>
      </c>
      <c r="F9" s="66">
        <f>4.1+41.84</f>
        <v>45.94</v>
      </c>
    </row>
    <row r="10" spans="1:6" s="51" customFormat="1" ht="22.5" customHeight="1">
      <c r="A10" s="213" t="s">
        <v>19</v>
      </c>
      <c r="B10" s="66">
        <v>0</v>
      </c>
      <c r="C10" s="285" t="s">
        <v>20</v>
      </c>
      <c r="D10" s="203">
        <v>0</v>
      </c>
      <c r="E10" s="285" t="s">
        <v>21</v>
      </c>
      <c r="F10" s="66">
        <f>636.67+2</f>
        <v>638.67</v>
      </c>
    </row>
    <row r="11" spans="1:6" s="51" customFormat="1" ht="22.5" customHeight="1">
      <c r="A11" s="208" t="s">
        <v>22</v>
      </c>
      <c r="B11" s="126"/>
      <c r="C11" s="287" t="s">
        <v>23</v>
      </c>
      <c r="D11" s="203">
        <v>0</v>
      </c>
      <c r="E11" s="287" t="s">
        <v>24</v>
      </c>
      <c r="F11" s="66">
        <v>0</v>
      </c>
    </row>
    <row r="12" spans="1:6" s="51" customFormat="1" ht="22.5" customHeight="1">
      <c r="A12" s="208"/>
      <c r="B12" s="126"/>
      <c r="C12" s="287" t="s">
        <v>25</v>
      </c>
      <c r="D12" s="203">
        <f>170.71+95.84</f>
        <v>266.55</v>
      </c>
      <c r="E12" s="207"/>
      <c r="F12" s="66"/>
    </row>
    <row r="13" spans="1:6" s="51" customFormat="1" ht="22.5" customHeight="1">
      <c r="A13" s="208"/>
      <c r="B13" s="67"/>
      <c r="C13" s="287" t="s">
        <v>26</v>
      </c>
      <c r="D13" s="203">
        <v>87.01</v>
      </c>
      <c r="E13" s="207"/>
      <c r="F13" s="66"/>
    </row>
    <row r="14" spans="1:6" s="51" customFormat="1" ht="22.5" customHeight="1">
      <c r="A14" s="208"/>
      <c r="B14" s="67"/>
      <c r="C14" s="287" t="s">
        <v>27</v>
      </c>
      <c r="D14" s="203">
        <v>0</v>
      </c>
      <c r="E14" s="207"/>
      <c r="F14" s="66"/>
    </row>
    <row r="15" spans="1:6" s="51" customFormat="1" ht="22.5" customHeight="1">
      <c r="A15" s="208"/>
      <c r="B15" s="67"/>
      <c r="C15" s="287" t="s">
        <v>28</v>
      </c>
      <c r="D15" s="203">
        <v>0</v>
      </c>
      <c r="E15" s="207"/>
      <c r="F15" s="66"/>
    </row>
    <row r="16" spans="1:6" s="51" customFormat="1" ht="22.5" customHeight="1">
      <c r="A16" s="208"/>
      <c r="B16" s="67"/>
      <c r="C16" s="287" t="s">
        <v>29</v>
      </c>
      <c r="D16" s="203">
        <v>0</v>
      </c>
      <c r="E16" s="207"/>
      <c r="F16" s="66"/>
    </row>
    <row r="17" spans="1:6" s="51" customFormat="1" ht="22.5" customHeight="1">
      <c r="A17" s="208"/>
      <c r="B17" s="67"/>
      <c r="C17" s="287" t="s">
        <v>30</v>
      </c>
      <c r="D17" s="203">
        <v>0</v>
      </c>
      <c r="E17" s="207"/>
      <c r="F17" s="66"/>
    </row>
    <row r="18" spans="1:6" s="51" customFormat="1" ht="22.5" customHeight="1">
      <c r="A18" s="208"/>
      <c r="B18" s="67"/>
      <c r="C18" s="287" t="s">
        <v>31</v>
      </c>
      <c r="D18" s="203">
        <v>0</v>
      </c>
      <c r="E18" s="207"/>
      <c r="F18" s="66"/>
    </row>
    <row r="19" spans="1:6" s="51" customFormat="1" ht="22.5" customHeight="1">
      <c r="A19" s="208"/>
      <c r="B19" s="67"/>
      <c r="C19" s="287" t="s">
        <v>32</v>
      </c>
      <c r="D19" s="203">
        <v>0</v>
      </c>
      <c r="E19" s="207"/>
      <c r="F19" s="66"/>
    </row>
    <row r="20" spans="1:6" s="51" customFormat="1" ht="22.5" customHeight="1">
      <c r="A20" s="208"/>
      <c r="B20" s="67"/>
      <c r="C20" s="287" t="s">
        <v>33</v>
      </c>
      <c r="D20" s="203">
        <v>0</v>
      </c>
      <c r="E20" s="207"/>
      <c r="F20" s="66"/>
    </row>
    <row r="21" spans="1:6" s="51" customFormat="1" ht="22.5" customHeight="1">
      <c r="A21" s="208"/>
      <c r="B21" s="67"/>
      <c r="C21" s="287" t="s">
        <v>34</v>
      </c>
      <c r="D21" s="203">
        <v>0</v>
      </c>
      <c r="E21" s="207"/>
      <c r="F21" s="66"/>
    </row>
    <row r="22" spans="1:6" s="51" customFormat="1" ht="22.5" customHeight="1">
      <c r="A22" s="208"/>
      <c r="B22" s="67"/>
      <c r="C22" s="287" t="s">
        <v>35</v>
      </c>
      <c r="D22" s="203">
        <v>0</v>
      </c>
      <c r="E22" s="207"/>
      <c r="F22" s="66"/>
    </row>
    <row r="23" spans="1:6" s="51" customFormat="1" ht="22.5" customHeight="1">
      <c r="A23" s="208"/>
      <c r="B23" s="67"/>
      <c r="C23" s="287" t="s">
        <v>36</v>
      </c>
      <c r="D23" s="203">
        <v>122.29</v>
      </c>
      <c r="E23" s="207"/>
      <c r="F23" s="66"/>
    </row>
    <row r="24" spans="1:6" s="51" customFormat="1" ht="22.5" customHeight="1">
      <c r="A24" s="208"/>
      <c r="B24" s="67"/>
      <c r="C24" s="287" t="s">
        <v>37</v>
      </c>
      <c r="D24" s="203">
        <v>0</v>
      </c>
      <c r="E24" s="207"/>
      <c r="F24" s="66"/>
    </row>
    <row r="25" spans="1:6" s="51" customFormat="1" ht="25.5" customHeight="1">
      <c r="A25" s="208"/>
      <c r="B25" s="288"/>
      <c r="C25" s="287" t="s">
        <v>38</v>
      </c>
      <c r="D25" s="203">
        <v>0</v>
      </c>
      <c r="E25" s="207"/>
      <c r="F25" s="66"/>
    </row>
    <row r="26" spans="1:6" s="51" customFormat="1" ht="25.5" customHeight="1">
      <c r="A26" s="208"/>
      <c r="B26" s="288"/>
      <c r="C26" s="287" t="s">
        <v>39</v>
      </c>
      <c r="D26" s="210">
        <v>0</v>
      </c>
      <c r="E26" s="207"/>
      <c r="F26" s="66"/>
    </row>
    <row r="27" spans="1:6" s="51" customFormat="1" ht="22.5" customHeight="1">
      <c r="A27" s="208"/>
      <c r="B27" s="288"/>
      <c r="C27" s="287" t="s">
        <v>40</v>
      </c>
      <c r="D27" s="201">
        <v>0</v>
      </c>
      <c r="E27" s="207"/>
      <c r="F27" s="66"/>
    </row>
    <row r="28" spans="1:6" ht="22.5" customHeight="1">
      <c r="A28" s="289" t="s">
        <v>41</v>
      </c>
      <c r="B28" s="201">
        <f>B6</f>
        <v>3140.52</v>
      </c>
      <c r="C28" s="211" t="s">
        <v>42</v>
      </c>
      <c r="D28" s="203">
        <f>D23+D13+D12+D6</f>
        <v>3140.52</v>
      </c>
      <c r="E28" s="211" t="s">
        <v>42</v>
      </c>
      <c r="F28" s="125">
        <f>F10+F6</f>
        <v>3140.52</v>
      </c>
    </row>
    <row r="29" spans="1:6" s="51" customFormat="1" ht="22.5" customHeight="1">
      <c r="A29" s="213" t="s">
        <v>43</v>
      </c>
      <c r="B29" s="66">
        <v>0</v>
      </c>
      <c r="C29" s="290" t="s">
        <v>44</v>
      </c>
      <c r="D29" s="201"/>
      <c r="E29" s="207"/>
      <c r="F29" s="66"/>
    </row>
    <row r="30" spans="1:6" ht="22.5" customHeight="1">
      <c r="A30" s="289" t="s">
        <v>45</v>
      </c>
      <c r="B30" s="126">
        <v>0</v>
      </c>
      <c r="C30" s="211" t="s">
        <v>46</v>
      </c>
      <c r="D30" s="201">
        <v>0</v>
      </c>
      <c r="E30" s="211" t="s">
        <v>46</v>
      </c>
      <c r="F30" s="66">
        <v>0</v>
      </c>
    </row>
    <row r="31" ht="12.75" customHeight="1">
      <c r="B31" s="51"/>
    </row>
    <row r="32" ht="12.75" customHeight="1"/>
    <row r="33" ht="12.75" customHeight="1">
      <c r="J33" s="51"/>
    </row>
    <row r="34" ht="12.75" customHeight="1"/>
    <row r="35" ht="12.75" customHeight="1"/>
    <row r="36" ht="12.75" customHeight="1"/>
    <row r="37" ht="12.75" customHeight="1"/>
    <row r="38" ht="12.75" customHeight="1"/>
    <row r="39" ht="12.75" customHeight="1"/>
    <row r="40" ht="12.75" customHeight="1">
      <c r="B40" s="51"/>
    </row>
  </sheetData>
  <sheetProtection formatCells="0" formatColumns="0" formatRows="0"/>
  <printOptions horizontalCentered="1"/>
  <pageMargins left="0.196527777777778" right="0.196527777777778" top="0.590277777777778" bottom="0.550694444444444" header="0.511805555555556" footer="0.511805555555556"/>
  <pageSetup horizontalDpi="300" verticalDpi="300" orientation="landscape" paperSize="9" scale="8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23"/>
  <sheetViews>
    <sheetView showGridLines="0" showZeros="0" workbookViewId="0" topLeftCell="A1">
      <selection activeCell="D13" sqref="D13"/>
    </sheetView>
  </sheetViews>
  <sheetFormatPr defaultColWidth="9.16015625" defaultRowHeight="23.25" customHeight="1"/>
  <cols>
    <col min="1" max="1" width="10" style="177" customWidth="1"/>
    <col min="2" max="2" width="9.33203125" style="177" customWidth="1"/>
    <col min="3" max="3" width="6.5" style="177" customWidth="1"/>
    <col min="4" max="4" width="52.5" style="177" customWidth="1"/>
    <col min="5" max="6" width="15.83203125" style="177" customWidth="1"/>
    <col min="7" max="7" width="17.66015625" style="177" customWidth="1"/>
    <col min="8" max="8" width="15.83203125" style="177" customWidth="1"/>
    <col min="9" max="16384" width="9.16015625" style="177" customWidth="1"/>
  </cols>
  <sheetData>
    <row r="1" spans="1:256" ht="23.25" customHeight="1">
      <c r="A1" s="3" t="s">
        <v>205</v>
      </c>
      <c r="B1" s="178"/>
      <c r="C1" s="178"/>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8" ht="30" customHeight="1">
      <c r="A2" s="179" t="s">
        <v>206</v>
      </c>
      <c r="B2" s="54"/>
      <c r="C2" s="54"/>
      <c r="D2" s="54"/>
      <c r="E2" s="54"/>
      <c r="F2" s="54"/>
      <c r="G2" s="54"/>
      <c r="H2" s="180"/>
    </row>
    <row r="3" spans="1:8" ht="21.75" customHeight="1">
      <c r="A3" s="177"/>
      <c r="B3" s="177"/>
      <c r="C3" s="177"/>
      <c r="D3" s="177"/>
      <c r="E3" s="177"/>
      <c r="F3" s="177"/>
      <c r="G3" s="177"/>
      <c r="H3" s="181" t="s">
        <v>2</v>
      </c>
    </row>
    <row r="4" spans="1:8" ht="23.25" customHeight="1">
      <c r="A4" s="57" t="s">
        <v>204</v>
      </c>
      <c r="B4" s="57"/>
      <c r="C4" s="57"/>
      <c r="D4" s="57" t="s">
        <v>72</v>
      </c>
      <c r="E4" s="57" t="s">
        <v>50</v>
      </c>
      <c r="F4" s="57" t="s">
        <v>125</v>
      </c>
      <c r="G4" s="121" t="s">
        <v>207</v>
      </c>
      <c r="H4" s="182" t="s">
        <v>127</v>
      </c>
    </row>
    <row r="5" spans="1:8" ht="23.25" customHeight="1">
      <c r="A5" s="61" t="s">
        <v>73</v>
      </c>
      <c r="B5" s="61" t="s">
        <v>74</v>
      </c>
      <c r="C5" s="61" t="s">
        <v>75</v>
      </c>
      <c r="D5" s="61"/>
      <c r="E5" s="61"/>
      <c r="F5" s="61"/>
      <c r="G5" s="183"/>
      <c r="H5" s="184"/>
    </row>
    <row r="6" spans="1:8" s="51" customFormat="1" ht="22" customHeight="1">
      <c r="A6" s="65"/>
      <c r="B6" s="65"/>
      <c r="C6" s="185"/>
      <c r="D6" s="186" t="s">
        <v>58</v>
      </c>
      <c r="E6" s="68">
        <f>E7+E11+E17+E21</f>
        <v>2501.85</v>
      </c>
      <c r="F6" s="68">
        <f>F7+F11+F17+F21</f>
        <v>1549.75</v>
      </c>
      <c r="G6" s="68">
        <f>G7+G11+G17+G21</f>
        <v>906.16</v>
      </c>
      <c r="H6" s="68">
        <f>H7+H11+H17+H21</f>
        <v>45.94</v>
      </c>
    </row>
    <row r="7" spans="1:8" ht="22" customHeight="1">
      <c r="A7" s="65" t="s">
        <v>76</v>
      </c>
      <c r="B7" s="65"/>
      <c r="C7" s="185"/>
      <c r="D7" s="186" t="s">
        <v>77</v>
      </c>
      <c r="E7" s="68">
        <v>2028</v>
      </c>
      <c r="F7" s="68">
        <v>1137.11</v>
      </c>
      <c r="G7" s="67">
        <v>890.79</v>
      </c>
      <c r="H7" s="66">
        <v>0.1</v>
      </c>
    </row>
    <row r="8" spans="1:8" ht="22" customHeight="1">
      <c r="A8" s="65" t="s">
        <v>78</v>
      </c>
      <c r="B8" s="65" t="s">
        <v>79</v>
      </c>
      <c r="C8" s="185"/>
      <c r="D8" s="186" t="s">
        <v>80</v>
      </c>
      <c r="E8" s="68">
        <v>2028</v>
      </c>
      <c r="F8" s="68">
        <v>1137.11</v>
      </c>
      <c r="G8" s="67">
        <v>890.79</v>
      </c>
      <c r="H8" s="66">
        <v>0.1</v>
      </c>
    </row>
    <row r="9" spans="1:8" ht="22" customHeight="1">
      <c r="A9" s="65" t="s">
        <v>81</v>
      </c>
      <c r="B9" s="65" t="s">
        <v>82</v>
      </c>
      <c r="C9" s="185" t="s">
        <v>83</v>
      </c>
      <c r="D9" s="186" t="s">
        <v>84</v>
      </c>
      <c r="E9" s="68">
        <v>1659</v>
      </c>
      <c r="F9" s="68">
        <v>1137.11</v>
      </c>
      <c r="G9" s="67">
        <v>521.79</v>
      </c>
      <c r="H9" s="66">
        <v>0.1</v>
      </c>
    </row>
    <row r="10" spans="1:8" ht="22" customHeight="1">
      <c r="A10" s="65" t="s">
        <v>81</v>
      </c>
      <c r="B10" s="65" t="s">
        <v>82</v>
      </c>
      <c r="C10" s="185" t="s">
        <v>87</v>
      </c>
      <c r="D10" s="186" t="s">
        <v>88</v>
      </c>
      <c r="E10" s="68">
        <v>369</v>
      </c>
      <c r="F10" s="68">
        <v>0</v>
      </c>
      <c r="G10" s="67">
        <v>369</v>
      </c>
      <c r="H10" s="66">
        <v>0</v>
      </c>
    </row>
    <row r="11" spans="1:8" ht="22" customHeight="1">
      <c r="A11" s="65" t="s">
        <v>89</v>
      </c>
      <c r="B11" s="65"/>
      <c r="C11" s="185"/>
      <c r="D11" s="186" t="s">
        <v>90</v>
      </c>
      <c r="E11" s="68">
        <f>E12</f>
        <v>264.55</v>
      </c>
      <c r="F11" s="68">
        <f>F12</f>
        <v>203.34</v>
      </c>
      <c r="G11" s="68">
        <f>G12</f>
        <v>15.37</v>
      </c>
      <c r="H11" s="68">
        <f>H12</f>
        <v>45.84</v>
      </c>
    </row>
    <row r="12" spans="1:8" ht="22" customHeight="1">
      <c r="A12" s="65" t="s">
        <v>91</v>
      </c>
      <c r="B12" s="65" t="s">
        <v>92</v>
      </c>
      <c r="C12" s="185"/>
      <c r="D12" s="186" t="s">
        <v>93</v>
      </c>
      <c r="E12" s="68">
        <f>SUM(E13:E16)</f>
        <v>264.55</v>
      </c>
      <c r="F12" s="68">
        <f>SUM(F13:F16)</f>
        <v>203.34</v>
      </c>
      <c r="G12" s="68">
        <f>SUM(G13:G16)</f>
        <v>15.37</v>
      </c>
      <c r="H12" s="68">
        <f>SUM(H13:H16)</f>
        <v>45.84</v>
      </c>
    </row>
    <row r="13" spans="1:8" ht="22" customHeight="1">
      <c r="A13" s="65" t="s">
        <v>94</v>
      </c>
      <c r="B13" s="65" t="s">
        <v>95</v>
      </c>
      <c r="C13" s="185" t="s">
        <v>83</v>
      </c>
      <c r="D13" s="65" t="s">
        <v>96</v>
      </c>
      <c r="E13" s="66">
        <f>F13+G13+H13</f>
        <v>93.84</v>
      </c>
      <c r="F13" s="68">
        <v>36.63</v>
      </c>
      <c r="G13" s="67">
        <v>15.37</v>
      </c>
      <c r="H13" s="66">
        <v>41.84</v>
      </c>
    </row>
    <row r="14" spans="1:8" ht="22" customHeight="1">
      <c r="A14" s="65" t="s">
        <v>94</v>
      </c>
      <c r="B14" s="65" t="s">
        <v>95</v>
      </c>
      <c r="C14" s="185" t="s">
        <v>85</v>
      </c>
      <c r="D14" s="186" t="s">
        <v>97</v>
      </c>
      <c r="E14" s="68">
        <v>4</v>
      </c>
      <c r="F14" s="68">
        <v>0</v>
      </c>
      <c r="G14" s="67">
        <v>0</v>
      </c>
      <c r="H14" s="66">
        <v>4</v>
      </c>
    </row>
    <row r="15" spans="1:8" ht="22" customHeight="1">
      <c r="A15" s="65" t="s">
        <v>94</v>
      </c>
      <c r="B15" s="65" t="s">
        <v>95</v>
      </c>
      <c r="C15" s="185" t="s">
        <v>92</v>
      </c>
      <c r="D15" s="186" t="s">
        <v>98</v>
      </c>
      <c r="E15" s="68">
        <v>162.71</v>
      </c>
      <c r="F15" s="68">
        <v>162.71</v>
      </c>
      <c r="G15" s="67">
        <v>0</v>
      </c>
      <c r="H15" s="66">
        <v>0</v>
      </c>
    </row>
    <row r="16" spans="1:8" ht="22" customHeight="1">
      <c r="A16" s="65" t="s">
        <v>94</v>
      </c>
      <c r="B16" s="65" t="s">
        <v>95</v>
      </c>
      <c r="C16" s="185" t="s">
        <v>99</v>
      </c>
      <c r="D16" s="186" t="s">
        <v>100</v>
      </c>
      <c r="E16" s="68">
        <v>4</v>
      </c>
      <c r="F16" s="68">
        <v>4</v>
      </c>
      <c r="G16" s="67">
        <v>0</v>
      </c>
      <c r="H16" s="66">
        <v>0</v>
      </c>
    </row>
    <row r="17" spans="1:8" ht="22" customHeight="1">
      <c r="A17" s="65" t="s">
        <v>101</v>
      </c>
      <c r="B17" s="65"/>
      <c r="C17" s="185"/>
      <c r="D17" s="186" t="s">
        <v>102</v>
      </c>
      <c r="E17" s="68">
        <v>87.01</v>
      </c>
      <c r="F17" s="68">
        <v>87.01</v>
      </c>
      <c r="G17" s="67">
        <v>0</v>
      </c>
      <c r="H17" s="66">
        <v>0</v>
      </c>
    </row>
    <row r="18" spans="1:8" ht="22" customHeight="1">
      <c r="A18" s="65" t="s">
        <v>103</v>
      </c>
      <c r="B18" s="65" t="s">
        <v>104</v>
      </c>
      <c r="C18" s="185"/>
      <c r="D18" s="186" t="s">
        <v>105</v>
      </c>
      <c r="E18" s="68">
        <v>87.01</v>
      </c>
      <c r="F18" s="68">
        <v>87.01</v>
      </c>
      <c r="G18" s="67">
        <v>0</v>
      </c>
      <c r="H18" s="66">
        <v>0</v>
      </c>
    </row>
    <row r="19" spans="1:8" ht="22" customHeight="1">
      <c r="A19" s="65" t="s">
        <v>106</v>
      </c>
      <c r="B19" s="65" t="s">
        <v>107</v>
      </c>
      <c r="C19" s="185" t="s">
        <v>83</v>
      </c>
      <c r="D19" s="186" t="s">
        <v>108</v>
      </c>
      <c r="E19" s="68">
        <v>63.1</v>
      </c>
      <c r="F19" s="68">
        <v>63.1</v>
      </c>
      <c r="G19" s="67">
        <v>0</v>
      </c>
      <c r="H19" s="66">
        <v>0</v>
      </c>
    </row>
    <row r="20" spans="1:8" ht="22" customHeight="1">
      <c r="A20" s="65" t="s">
        <v>106</v>
      </c>
      <c r="B20" s="65" t="s">
        <v>107</v>
      </c>
      <c r="C20" s="185" t="s">
        <v>85</v>
      </c>
      <c r="D20" s="186" t="s">
        <v>109</v>
      </c>
      <c r="E20" s="68">
        <v>23.91</v>
      </c>
      <c r="F20" s="68">
        <v>23.91</v>
      </c>
      <c r="G20" s="67">
        <v>0</v>
      </c>
      <c r="H20" s="66">
        <v>0</v>
      </c>
    </row>
    <row r="21" spans="1:8" ht="22" customHeight="1">
      <c r="A21" s="65" t="s">
        <v>110</v>
      </c>
      <c r="B21" s="65"/>
      <c r="C21" s="185"/>
      <c r="D21" s="186" t="s">
        <v>111</v>
      </c>
      <c r="E21" s="68">
        <v>122.29</v>
      </c>
      <c r="F21" s="68">
        <v>122.29</v>
      </c>
      <c r="G21" s="67">
        <v>0</v>
      </c>
      <c r="H21" s="66">
        <v>0</v>
      </c>
    </row>
    <row r="22" spans="1:8" ht="22" customHeight="1">
      <c r="A22" s="65" t="s">
        <v>112</v>
      </c>
      <c r="B22" s="65" t="s">
        <v>85</v>
      </c>
      <c r="C22" s="185"/>
      <c r="D22" s="186" t="s">
        <v>113</v>
      </c>
      <c r="E22" s="68">
        <v>122.29</v>
      </c>
      <c r="F22" s="68">
        <v>122.29</v>
      </c>
      <c r="G22" s="67">
        <v>0</v>
      </c>
      <c r="H22" s="66">
        <v>0</v>
      </c>
    </row>
    <row r="23" spans="1:8" ht="22" customHeight="1">
      <c r="A23" s="65" t="s">
        <v>114</v>
      </c>
      <c r="B23" s="65" t="s">
        <v>115</v>
      </c>
      <c r="C23" s="185" t="s">
        <v>83</v>
      </c>
      <c r="D23" s="186" t="s">
        <v>116</v>
      </c>
      <c r="E23" s="68">
        <v>122.29</v>
      </c>
      <c r="F23" s="68">
        <v>122.29</v>
      </c>
      <c r="G23" s="67">
        <v>0</v>
      </c>
      <c r="H23" s="66">
        <v>0</v>
      </c>
    </row>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sheetData>
  <sheetProtection formatCells="0" formatColumns="0" formatRows="0"/>
  <mergeCells count="6">
    <mergeCell ref="A4:C4"/>
    <mergeCell ref="D4:D5"/>
    <mergeCell ref="E4:E5"/>
    <mergeCell ref="F4:F5"/>
    <mergeCell ref="G4:G5"/>
    <mergeCell ref="H4:H5"/>
  </mergeCells>
  <printOptions horizontalCentered="1"/>
  <pageMargins left="0.789583333333333" right="0.275" top="0.789583333333333" bottom="0.432638888888889" header="0.5" footer="0.5"/>
  <pageSetup firstPageNumber="1" useFirstPageNumber="1" horizontalDpi="300" verticalDpi="300" orientation="landscape" paperSize="9"/>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1"/>
  <sheetViews>
    <sheetView showGridLines="0" showZeros="0" workbookViewId="0" topLeftCell="A4">
      <selection activeCell="E10" sqref="E10"/>
    </sheetView>
  </sheetViews>
  <sheetFormatPr defaultColWidth="9.33203125" defaultRowHeight="11.25"/>
  <cols>
    <col min="2" max="3" width="6.83203125" style="0" customWidth="1"/>
    <col min="4" max="4" width="28.83203125" style="0" customWidth="1"/>
    <col min="5" max="17" width="10.83203125" style="0" customWidth="1"/>
    <col min="18" max="18" width="11.83203125" style="0" customWidth="1"/>
  </cols>
  <sheetData>
    <row r="1" spans="1:18" ht="18.75" customHeight="1">
      <c r="A1" s="3" t="s">
        <v>208</v>
      </c>
      <c r="B1" s="163"/>
      <c r="C1" s="163"/>
      <c r="D1" s="163"/>
      <c r="E1" s="163"/>
      <c r="F1" s="163"/>
      <c r="G1" s="163"/>
      <c r="H1" s="163"/>
      <c r="I1" s="163"/>
      <c r="J1" s="163"/>
      <c r="K1" s="163"/>
      <c r="L1" s="163"/>
      <c r="M1" s="163"/>
      <c r="N1" s="163"/>
      <c r="O1" s="163"/>
      <c r="P1" s="163"/>
      <c r="Q1" s="163"/>
      <c r="R1" s="175"/>
    </row>
    <row r="2" spans="1:18" ht="29.25" customHeight="1">
      <c r="A2" s="164" t="s">
        <v>209</v>
      </c>
      <c r="B2" s="165"/>
      <c r="C2" s="165"/>
      <c r="D2" s="165"/>
      <c r="E2" s="165"/>
      <c r="F2" s="165"/>
      <c r="G2" s="165"/>
      <c r="H2" s="165"/>
      <c r="I2" s="165"/>
      <c r="J2" s="165"/>
      <c r="K2" s="165"/>
      <c r="L2" s="165"/>
      <c r="M2" s="165"/>
      <c r="N2" s="165"/>
      <c r="O2" s="165"/>
      <c r="P2" s="165"/>
      <c r="Q2" s="165"/>
      <c r="R2" s="165"/>
    </row>
    <row r="3" spans="1:18" ht="21.75" customHeight="1">
      <c r="A3" s="163"/>
      <c r="B3" s="163"/>
      <c r="C3" s="163"/>
      <c r="D3" s="163"/>
      <c r="E3" s="163"/>
      <c r="F3" s="163"/>
      <c r="G3" s="163"/>
      <c r="H3" s="163"/>
      <c r="I3" s="163"/>
      <c r="J3" s="163"/>
      <c r="K3" s="163"/>
      <c r="L3" s="163"/>
      <c r="M3" s="163"/>
      <c r="N3" s="163"/>
      <c r="O3" s="163"/>
      <c r="P3" s="163"/>
      <c r="Q3" s="163"/>
      <c r="R3" s="161" t="s">
        <v>119</v>
      </c>
    </row>
    <row r="4" spans="1:18" ht="28.5" customHeight="1">
      <c r="A4" s="166" t="s">
        <v>71</v>
      </c>
      <c r="B4" s="166"/>
      <c r="C4" s="166"/>
      <c r="D4" s="167" t="s">
        <v>120</v>
      </c>
      <c r="E4" s="167" t="s">
        <v>50</v>
      </c>
      <c r="F4" s="167" t="s">
        <v>130</v>
      </c>
      <c r="G4" s="167" t="s">
        <v>131</v>
      </c>
      <c r="H4" s="167" t="s">
        <v>132</v>
      </c>
      <c r="I4" s="167" t="s">
        <v>133</v>
      </c>
      <c r="J4" s="167" t="s">
        <v>134</v>
      </c>
      <c r="K4" s="167" t="s">
        <v>135</v>
      </c>
      <c r="L4" s="167" t="s">
        <v>136</v>
      </c>
      <c r="M4" s="167" t="s">
        <v>137</v>
      </c>
      <c r="N4" s="167" t="s">
        <v>138</v>
      </c>
      <c r="O4" s="167" t="s">
        <v>139</v>
      </c>
      <c r="P4" s="167" t="s">
        <v>140</v>
      </c>
      <c r="Q4" s="167" t="s">
        <v>141</v>
      </c>
      <c r="R4" s="167" t="s">
        <v>142</v>
      </c>
    </row>
    <row r="5" spans="1:18" ht="28.5" customHeight="1">
      <c r="A5" s="168" t="s">
        <v>73</v>
      </c>
      <c r="B5" s="168" t="s">
        <v>74</v>
      </c>
      <c r="C5" s="168" t="s">
        <v>75</v>
      </c>
      <c r="D5" s="167"/>
      <c r="E5" s="167"/>
      <c r="F5" s="167"/>
      <c r="G5" s="167"/>
      <c r="H5" s="167"/>
      <c r="I5" s="167"/>
      <c r="J5" s="167"/>
      <c r="K5" s="167"/>
      <c r="L5" s="167"/>
      <c r="M5" s="167"/>
      <c r="N5" s="167"/>
      <c r="O5" s="167"/>
      <c r="P5" s="167"/>
      <c r="Q5" s="167"/>
      <c r="R5" s="167"/>
    </row>
    <row r="6" spans="1:18" s="51" customFormat="1" ht="24.75" customHeight="1">
      <c r="A6" s="169"/>
      <c r="B6" s="169"/>
      <c r="C6" s="169"/>
      <c r="D6" s="169" t="s">
        <v>58</v>
      </c>
      <c r="E6" s="170">
        <f>E7+E10+E15+E19</f>
        <v>1549.75</v>
      </c>
      <c r="F6" s="170">
        <f aca="true" t="shared" si="0" ref="F6:R6">F7+F10+F15+F19</f>
        <v>536.87</v>
      </c>
      <c r="G6" s="170">
        <f t="shared" si="0"/>
        <v>371.72</v>
      </c>
      <c r="H6" s="170">
        <f t="shared" si="0"/>
        <v>63.93</v>
      </c>
      <c r="I6" s="170">
        <f t="shared" si="0"/>
        <v>0</v>
      </c>
      <c r="J6" s="170">
        <f t="shared" si="0"/>
        <v>58.97</v>
      </c>
      <c r="K6" s="170">
        <f t="shared" si="0"/>
        <v>162.71</v>
      </c>
      <c r="L6" s="170">
        <f t="shared" si="0"/>
        <v>4</v>
      </c>
      <c r="M6" s="170">
        <f t="shared" si="0"/>
        <v>123.64</v>
      </c>
      <c r="N6" s="170">
        <f t="shared" si="0"/>
        <v>0</v>
      </c>
      <c r="O6" s="170">
        <f t="shared" si="0"/>
        <v>5.24</v>
      </c>
      <c r="P6" s="170">
        <f t="shared" si="0"/>
        <v>122.29</v>
      </c>
      <c r="Q6" s="170">
        <f t="shared" si="0"/>
        <v>0</v>
      </c>
      <c r="R6" s="170">
        <f t="shared" si="0"/>
        <v>100.38</v>
      </c>
    </row>
    <row r="7" spans="1:18" ht="24.75" customHeight="1">
      <c r="A7" s="169" t="s">
        <v>76</v>
      </c>
      <c r="B7" s="169"/>
      <c r="C7" s="169"/>
      <c r="D7" s="169" t="s">
        <v>77</v>
      </c>
      <c r="E7" s="170">
        <v>1137.11</v>
      </c>
      <c r="F7" s="170">
        <v>536.87</v>
      </c>
      <c r="G7" s="170">
        <v>371.72</v>
      </c>
      <c r="H7" s="170">
        <v>63.93</v>
      </c>
      <c r="I7" s="170">
        <v>0</v>
      </c>
      <c r="J7" s="170">
        <v>58.97</v>
      </c>
      <c r="K7" s="170">
        <v>0</v>
      </c>
      <c r="L7" s="170">
        <v>0</v>
      </c>
      <c r="M7" s="170">
        <v>0</v>
      </c>
      <c r="N7" s="170">
        <v>0</v>
      </c>
      <c r="O7" s="170">
        <v>5.24</v>
      </c>
      <c r="P7" s="170">
        <v>0</v>
      </c>
      <c r="Q7" s="170">
        <v>0</v>
      </c>
      <c r="R7" s="170">
        <v>100.38</v>
      </c>
    </row>
    <row r="8" spans="1:18" ht="24.75" customHeight="1">
      <c r="A8" s="169" t="s">
        <v>78</v>
      </c>
      <c r="B8" s="169" t="s">
        <v>79</v>
      </c>
      <c r="C8" s="169"/>
      <c r="D8" s="169" t="s">
        <v>80</v>
      </c>
      <c r="E8" s="170">
        <v>1137.11</v>
      </c>
      <c r="F8" s="170">
        <v>536.87</v>
      </c>
      <c r="G8" s="170">
        <v>371.72</v>
      </c>
      <c r="H8" s="170">
        <v>63.93</v>
      </c>
      <c r="I8" s="170">
        <v>0</v>
      </c>
      <c r="J8" s="170">
        <v>58.97</v>
      </c>
      <c r="K8" s="170">
        <v>0</v>
      </c>
      <c r="L8" s="170">
        <v>0</v>
      </c>
      <c r="M8" s="170">
        <v>0</v>
      </c>
      <c r="N8" s="170">
        <v>0</v>
      </c>
      <c r="O8" s="170">
        <v>5.24</v>
      </c>
      <c r="P8" s="170">
        <v>0</v>
      </c>
      <c r="Q8" s="170">
        <v>0</v>
      </c>
      <c r="R8" s="170">
        <v>100.38</v>
      </c>
    </row>
    <row r="9" spans="1:18" ht="24.75" customHeight="1">
      <c r="A9" s="169" t="s">
        <v>81</v>
      </c>
      <c r="B9" s="169" t="s">
        <v>82</v>
      </c>
      <c r="C9" s="169" t="s">
        <v>83</v>
      </c>
      <c r="D9" s="169" t="s">
        <v>84</v>
      </c>
      <c r="E9" s="170">
        <v>1137.11</v>
      </c>
      <c r="F9" s="170">
        <v>536.87</v>
      </c>
      <c r="G9" s="170">
        <v>371.72</v>
      </c>
      <c r="H9" s="170">
        <v>63.93</v>
      </c>
      <c r="I9" s="170">
        <v>0</v>
      </c>
      <c r="J9" s="170">
        <v>58.97</v>
      </c>
      <c r="K9" s="170">
        <v>0</v>
      </c>
      <c r="L9" s="170">
        <v>0</v>
      </c>
      <c r="M9" s="170">
        <v>0</v>
      </c>
      <c r="N9" s="170">
        <v>0</v>
      </c>
      <c r="O9" s="170">
        <v>5.24</v>
      </c>
      <c r="P9" s="170">
        <v>0</v>
      </c>
      <c r="Q9" s="170">
        <v>0</v>
      </c>
      <c r="R9" s="170">
        <v>100.38</v>
      </c>
    </row>
    <row r="10" spans="1:18" ht="24.75" customHeight="1">
      <c r="A10" s="169" t="s">
        <v>89</v>
      </c>
      <c r="B10" s="169"/>
      <c r="C10" s="169"/>
      <c r="D10" s="169" t="s">
        <v>90</v>
      </c>
      <c r="E10" s="170">
        <f>E11</f>
        <v>203.34</v>
      </c>
      <c r="F10" s="170">
        <f aca="true" t="shared" si="1" ref="F10:R10">F11</f>
        <v>0</v>
      </c>
      <c r="G10" s="170">
        <f t="shared" si="1"/>
        <v>0</v>
      </c>
      <c r="H10" s="170">
        <f t="shared" si="1"/>
        <v>0</v>
      </c>
      <c r="I10" s="170">
        <f t="shared" si="1"/>
        <v>0</v>
      </c>
      <c r="J10" s="170">
        <f t="shared" si="1"/>
        <v>0</v>
      </c>
      <c r="K10" s="170">
        <f t="shared" si="1"/>
        <v>162.71</v>
      </c>
      <c r="L10" s="170">
        <f t="shared" si="1"/>
        <v>4</v>
      </c>
      <c r="M10" s="170">
        <f t="shared" si="1"/>
        <v>36.63</v>
      </c>
      <c r="N10" s="170">
        <f t="shared" si="1"/>
        <v>0</v>
      </c>
      <c r="O10" s="170">
        <f t="shared" si="1"/>
        <v>0</v>
      </c>
      <c r="P10" s="170">
        <f t="shared" si="1"/>
        <v>0</v>
      </c>
      <c r="Q10" s="170">
        <f t="shared" si="1"/>
        <v>0</v>
      </c>
      <c r="R10" s="170">
        <f t="shared" si="1"/>
        <v>0</v>
      </c>
    </row>
    <row r="11" spans="1:18" ht="24.75" customHeight="1">
      <c r="A11" s="169" t="s">
        <v>91</v>
      </c>
      <c r="B11" s="169" t="s">
        <v>92</v>
      </c>
      <c r="C11" s="169"/>
      <c r="D11" s="169" t="s">
        <v>93</v>
      </c>
      <c r="E11" s="170">
        <f>SUM(E12:E14)</f>
        <v>203.34</v>
      </c>
      <c r="F11" s="170">
        <f aca="true" t="shared" si="2" ref="F11:R11">SUM(F12:F14)</f>
        <v>0</v>
      </c>
      <c r="G11" s="170">
        <f t="shared" si="2"/>
        <v>0</v>
      </c>
      <c r="H11" s="170">
        <f t="shared" si="2"/>
        <v>0</v>
      </c>
      <c r="I11" s="170">
        <f t="shared" si="2"/>
        <v>0</v>
      </c>
      <c r="J11" s="170">
        <f t="shared" si="2"/>
        <v>0</v>
      </c>
      <c r="K11" s="170">
        <f t="shared" si="2"/>
        <v>162.71</v>
      </c>
      <c r="L11" s="170">
        <f t="shared" si="2"/>
        <v>4</v>
      </c>
      <c r="M11" s="170">
        <f t="shared" si="2"/>
        <v>36.63</v>
      </c>
      <c r="N11" s="170">
        <f t="shared" si="2"/>
        <v>0</v>
      </c>
      <c r="O11" s="170">
        <f t="shared" si="2"/>
        <v>0</v>
      </c>
      <c r="P11" s="170">
        <f t="shared" si="2"/>
        <v>0</v>
      </c>
      <c r="Q11" s="170">
        <f t="shared" si="2"/>
        <v>0</v>
      </c>
      <c r="R11" s="170">
        <f t="shared" si="2"/>
        <v>0</v>
      </c>
    </row>
    <row r="12" spans="1:18" s="162" customFormat="1" ht="24.75" customHeight="1">
      <c r="A12" s="171" t="s">
        <v>144</v>
      </c>
      <c r="B12" s="171" t="s">
        <v>95</v>
      </c>
      <c r="C12" s="169" t="s">
        <v>83</v>
      </c>
      <c r="D12" s="171" t="s">
        <v>96</v>
      </c>
      <c r="E12" s="172">
        <f>SUM(F12:R12)</f>
        <v>36.63</v>
      </c>
      <c r="F12" s="172"/>
      <c r="G12" s="172"/>
      <c r="H12" s="173"/>
      <c r="I12" s="174"/>
      <c r="J12" s="172"/>
      <c r="K12" s="173"/>
      <c r="L12" s="173"/>
      <c r="M12" s="173">
        <v>36.63</v>
      </c>
      <c r="N12" s="173"/>
      <c r="O12" s="173"/>
      <c r="P12" s="170"/>
      <c r="Q12" s="176"/>
      <c r="R12" s="170"/>
    </row>
    <row r="13" spans="1:18" ht="24.75" customHeight="1">
      <c r="A13" s="169" t="s">
        <v>94</v>
      </c>
      <c r="B13" s="169" t="s">
        <v>95</v>
      </c>
      <c r="C13" s="169" t="s">
        <v>92</v>
      </c>
      <c r="D13" s="169" t="s">
        <v>98</v>
      </c>
      <c r="E13" s="170">
        <v>162.71</v>
      </c>
      <c r="F13" s="170">
        <v>0</v>
      </c>
      <c r="G13" s="170">
        <v>0</v>
      </c>
      <c r="H13" s="170">
        <v>0</v>
      </c>
      <c r="I13" s="170">
        <v>0</v>
      </c>
      <c r="J13" s="170">
        <v>0</v>
      </c>
      <c r="K13" s="170">
        <v>162.71</v>
      </c>
      <c r="L13" s="170">
        <v>0</v>
      </c>
      <c r="M13" s="170">
        <v>0</v>
      </c>
      <c r="N13" s="170">
        <v>0</v>
      </c>
      <c r="O13" s="170">
        <v>0</v>
      </c>
      <c r="P13" s="170">
        <v>0</v>
      </c>
      <c r="Q13" s="170">
        <v>0</v>
      </c>
      <c r="R13" s="170">
        <v>0</v>
      </c>
    </row>
    <row r="14" spans="1:18" ht="24.75" customHeight="1">
      <c r="A14" s="169" t="s">
        <v>94</v>
      </c>
      <c r="B14" s="169" t="s">
        <v>95</v>
      </c>
      <c r="C14" s="169" t="s">
        <v>99</v>
      </c>
      <c r="D14" s="169" t="s">
        <v>100</v>
      </c>
      <c r="E14" s="170">
        <v>4</v>
      </c>
      <c r="F14" s="170">
        <v>0</v>
      </c>
      <c r="G14" s="170">
        <v>0</v>
      </c>
      <c r="H14" s="170">
        <v>0</v>
      </c>
      <c r="I14" s="170">
        <v>0</v>
      </c>
      <c r="J14" s="170">
        <v>0</v>
      </c>
      <c r="K14" s="170">
        <v>0</v>
      </c>
      <c r="L14" s="170">
        <v>4</v>
      </c>
      <c r="M14" s="170">
        <v>0</v>
      </c>
      <c r="N14" s="170">
        <v>0</v>
      </c>
      <c r="O14" s="170">
        <v>0</v>
      </c>
      <c r="P14" s="170">
        <v>0</v>
      </c>
      <c r="Q14" s="170">
        <v>0</v>
      </c>
      <c r="R14" s="170">
        <v>0</v>
      </c>
    </row>
    <row r="15" spans="1:18" ht="24.75" customHeight="1">
      <c r="A15" s="169" t="s">
        <v>101</v>
      </c>
      <c r="B15" s="169"/>
      <c r="C15" s="169"/>
      <c r="D15" s="169" t="s">
        <v>102</v>
      </c>
      <c r="E15" s="170">
        <v>87.01</v>
      </c>
      <c r="F15" s="170">
        <v>0</v>
      </c>
      <c r="G15" s="170">
        <v>0</v>
      </c>
      <c r="H15" s="170">
        <v>0</v>
      </c>
      <c r="I15" s="170">
        <v>0</v>
      </c>
      <c r="J15" s="170">
        <v>0</v>
      </c>
      <c r="K15" s="170">
        <v>0</v>
      </c>
      <c r="L15" s="170">
        <v>0</v>
      </c>
      <c r="M15" s="170">
        <v>87.01</v>
      </c>
      <c r="N15" s="170">
        <v>0</v>
      </c>
      <c r="O15" s="170">
        <v>0</v>
      </c>
      <c r="P15" s="170">
        <v>0</v>
      </c>
      <c r="Q15" s="170">
        <v>0</v>
      </c>
      <c r="R15" s="170">
        <v>0</v>
      </c>
    </row>
    <row r="16" spans="1:18" ht="24.75" customHeight="1">
      <c r="A16" s="169" t="s">
        <v>103</v>
      </c>
      <c r="B16" s="169" t="s">
        <v>104</v>
      </c>
      <c r="C16" s="169"/>
      <c r="D16" s="169" t="s">
        <v>105</v>
      </c>
      <c r="E16" s="170">
        <v>87.01</v>
      </c>
      <c r="F16" s="170">
        <v>0</v>
      </c>
      <c r="G16" s="170">
        <v>0</v>
      </c>
      <c r="H16" s="170">
        <v>0</v>
      </c>
      <c r="I16" s="170">
        <v>0</v>
      </c>
      <c r="J16" s="170">
        <v>0</v>
      </c>
      <c r="K16" s="170">
        <v>0</v>
      </c>
      <c r="L16" s="170">
        <v>0</v>
      </c>
      <c r="M16" s="170">
        <v>87.01</v>
      </c>
      <c r="N16" s="170">
        <v>0</v>
      </c>
      <c r="O16" s="170">
        <v>0</v>
      </c>
      <c r="P16" s="170">
        <v>0</v>
      </c>
      <c r="Q16" s="170">
        <v>0</v>
      </c>
      <c r="R16" s="170">
        <v>0</v>
      </c>
    </row>
    <row r="17" spans="1:18" ht="24.75" customHeight="1">
      <c r="A17" s="169" t="s">
        <v>106</v>
      </c>
      <c r="B17" s="169" t="s">
        <v>107</v>
      </c>
      <c r="C17" s="169" t="s">
        <v>83</v>
      </c>
      <c r="D17" s="169" t="s">
        <v>108</v>
      </c>
      <c r="E17" s="170">
        <v>63.1</v>
      </c>
      <c r="F17" s="170">
        <v>0</v>
      </c>
      <c r="G17" s="170">
        <v>0</v>
      </c>
      <c r="H17" s="170">
        <v>0</v>
      </c>
      <c r="I17" s="170">
        <v>0</v>
      </c>
      <c r="J17" s="170">
        <v>0</v>
      </c>
      <c r="K17" s="170">
        <v>0</v>
      </c>
      <c r="L17" s="170">
        <v>0</v>
      </c>
      <c r="M17" s="170">
        <v>63.1</v>
      </c>
      <c r="N17" s="170">
        <v>0</v>
      </c>
      <c r="O17" s="170">
        <v>0</v>
      </c>
      <c r="P17" s="170">
        <v>0</v>
      </c>
      <c r="Q17" s="170">
        <v>0</v>
      </c>
      <c r="R17" s="170">
        <v>0</v>
      </c>
    </row>
    <row r="18" spans="1:18" ht="24.75" customHeight="1">
      <c r="A18" s="169" t="s">
        <v>106</v>
      </c>
      <c r="B18" s="169" t="s">
        <v>107</v>
      </c>
      <c r="C18" s="169" t="s">
        <v>85</v>
      </c>
      <c r="D18" s="169" t="s">
        <v>109</v>
      </c>
      <c r="E18" s="170">
        <v>23.91</v>
      </c>
      <c r="F18" s="170">
        <v>0</v>
      </c>
      <c r="G18" s="170">
        <v>0</v>
      </c>
      <c r="H18" s="170">
        <v>0</v>
      </c>
      <c r="I18" s="170">
        <v>0</v>
      </c>
      <c r="J18" s="170">
        <v>0</v>
      </c>
      <c r="K18" s="170">
        <v>0</v>
      </c>
      <c r="L18" s="170">
        <v>0</v>
      </c>
      <c r="M18" s="170">
        <v>23.91</v>
      </c>
      <c r="N18" s="170">
        <v>0</v>
      </c>
      <c r="O18" s="170">
        <v>0</v>
      </c>
      <c r="P18" s="170">
        <v>0</v>
      </c>
      <c r="Q18" s="170">
        <v>0</v>
      </c>
      <c r="R18" s="170">
        <v>0</v>
      </c>
    </row>
    <row r="19" spans="1:18" ht="24.75" customHeight="1">
      <c r="A19" s="169" t="s">
        <v>110</v>
      </c>
      <c r="B19" s="169"/>
      <c r="C19" s="169"/>
      <c r="D19" s="169" t="s">
        <v>111</v>
      </c>
      <c r="E19" s="170">
        <v>122.29</v>
      </c>
      <c r="F19" s="170">
        <v>0</v>
      </c>
      <c r="G19" s="170">
        <v>0</v>
      </c>
      <c r="H19" s="170">
        <v>0</v>
      </c>
      <c r="I19" s="170">
        <v>0</v>
      </c>
      <c r="J19" s="170">
        <v>0</v>
      </c>
      <c r="K19" s="170">
        <v>0</v>
      </c>
      <c r="L19" s="170">
        <v>0</v>
      </c>
      <c r="M19" s="170">
        <v>0</v>
      </c>
      <c r="N19" s="170">
        <v>0</v>
      </c>
      <c r="O19" s="170">
        <v>0</v>
      </c>
      <c r="P19" s="170">
        <v>122.29</v>
      </c>
      <c r="Q19" s="170">
        <v>0</v>
      </c>
      <c r="R19" s="170">
        <v>0</v>
      </c>
    </row>
    <row r="20" spans="1:18" ht="24.75" customHeight="1">
      <c r="A20" s="169" t="s">
        <v>112</v>
      </c>
      <c r="B20" s="169" t="s">
        <v>85</v>
      </c>
      <c r="C20" s="169"/>
      <c r="D20" s="169" t="s">
        <v>113</v>
      </c>
      <c r="E20" s="170">
        <v>122.29</v>
      </c>
      <c r="F20" s="170">
        <v>0</v>
      </c>
      <c r="G20" s="170">
        <v>0</v>
      </c>
      <c r="H20" s="170">
        <v>0</v>
      </c>
      <c r="I20" s="170">
        <v>0</v>
      </c>
      <c r="J20" s="170">
        <v>0</v>
      </c>
      <c r="K20" s="170">
        <v>0</v>
      </c>
      <c r="L20" s="170">
        <v>0</v>
      </c>
      <c r="M20" s="170">
        <v>0</v>
      </c>
      <c r="N20" s="170">
        <v>0</v>
      </c>
      <c r="O20" s="170">
        <v>0</v>
      </c>
      <c r="P20" s="170">
        <v>122.29</v>
      </c>
      <c r="Q20" s="170">
        <v>0</v>
      </c>
      <c r="R20" s="170">
        <v>0</v>
      </c>
    </row>
    <row r="21" spans="1:18" ht="24.75" customHeight="1">
      <c r="A21" s="169" t="s">
        <v>114</v>
      </c>
      <c r="B21" s="169" t="s">
        <v>115</v>
      </c>
      <c r="C21" s="169" t="s">
        <v>83</v>
      </c>
      <c r="D21" s="169" t="s">
        <v>116</v>
      </c>
      <c r="E21" s="170">
        <v>122.29</v>
      </c>
      <c r="F21" s="170">
        <v>0</v>
      </c>
      <c r="G21" s="170">
        <v>0</v>
      </c>
      <c r="H21" s="170">
        <v>0</v>
      </c>
      <c r="I21" s="170">
        <v>0</v>
      </c>
      <c r="J21" s="170">
        <v>0</v>
      </c>
      <c r="K21" s="170">
        <v>0</v>
      </c>
      <c r="L21" s="170">
        <v>0</v>
      </c>
      <c r="M21" s="170">
        <v>0</v>
      </c>
      <c r="N21" s="170">
        <v>0</v>
      </c>
      <c r="O21" s="170">
        <v>0</v>
      </c>
      <c r="P21" s="170">
        <v>122.29</v>
      </c>
      <c r="Q21" s="170">
        <v>0</v>
      </c>
      <c r="R21" s="170">
        <v>0</v>
      </c>
    </row>
    <row r="22" ht="24.75" customHeight="1"/>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196527777777778" top="1" bottom="0.66875" header="0.5" footer="0.5"/>
  <pageSetup fitToHeight="0" fitToWidth="1" horizontalDpi="300" verticalDpi="300" orientation="landscape" paperSize="9" scale="8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H13"/>
  <sheetViews>
    <sheetView showGridLines="0" showZeros="0" workbookViewId="0" topLeftCell="A1">
      <selection activeCell="U2" sqref="U2:AH2"/>
    </sheetView>
  </sheetViews>
  <sheetFormatPr defaultColWidth="9.33203125" defaultRowHeight="11.25"/>
  <cols>
    <col min="1" max="1" width="9.5" style="0" customWidth="1"/>
    <col min="2" max="2" width="6.5" style="0" customWidth="1"/>
    <col min="3" max="3" width="4.5" style="0" customWidth="1"/>
    <col min="4" max="4" width="21" style="0" customWidth="1"/>
    <col min="5" max="7" width="8.83203125" style="0" customWidth="1"/>
    <col min="8" max="8" width="6.33203125" style="0" customWidth="1"/>
    <col min="9" max="9" width="6.66015625" style="0" customWidth="1"/>
    <col min="10" max="10" width="7.33203125" style="0" customWidth="1"/>
    <col min="11" max="12" width="7" style="0" customWidth="1"/>
    <col min="13" max="13" width="8" style="0" customWidth="1"/>
    <col min="14" max="16" width="8.83203125" style="0" customWidth="1"/>
    <col min="17" max="17" width="7.5" style="0" customWidth="1"/>
    <col min="18" max="18" width="6.83203125" style="0" customWidth="1"/>
    <col min="19" max="19" width="6.5" style="0" customWidth="1"/>
    <col min="20" max="21" width="8.83203125" style="0" customWidth="1"/>
    <col min="22" max="22" width="7.66015625" style="0" customWidth="1"/>
    <col min="23" max="23" width="7.33203125" style="0" customWidth="1"/>
    <col min="24" max="24" width="6.5" style="0" customWidth="1"/>
    <col min="25" max="25" width="6.66015625" style="0" customWidth="1"/>
    <col min="26" max="26" width="7.5" style="0" customWidth="1"/>
    <col min="27" max="32" width="8.83203125" style="0" customWidth="1"/>
    <col min="33" max="33" width="7" style="0" customWidth="1"/>
    <col min="34" max="34" width="8.83203125" style="0" customWidth="1"/>
  </cols>
  <sheetData>
    <row r="1" spans="1:34" ht="21" customHeight="1">
      <c r="A1" s="3" t="s">
        <v>210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row>
    <row r="2" spans="1:34" ht="30" customHeight="1">
      <c r="A2" s="152" t="s">
        <v>211</v>
      </c>
      <c r="B2" s="152"/>
      <c r="C2" s="152"/>
      <c r="D2" s="152"/>
      <c r="E2" s="152"/>
      <c r="F2" s="152"/>
      <c r="G2" s="152"/>
      <c r="H2" s="152"/>
      <c r="I2" s="152"/>
      <c r="J2" s="152"/>
      <c r="K2" s="152"/>
      <c r="L2" s="152"/>
      <c r="M2" s="152"/>
      <c r="N2" s="152"/>
      <c r="O2" s="152"/>
      <c r="P2" s="152"/>
      <c r="Q2" s="159"/>
      <c r="R2" s="159"/>
      <c r="S2" s="159"/>
      <c r="T2" s="159"/>
      <c r="U2" s="160"/>
      <c r="V2" s="160"/>
      <c r="W2" s="160"/>
      <c r="X2" s="160"/>
      <c r="Y2" s="160"/>
      <c r="Z2" s="160"/>
      <c r="AA2" s="160"/>
      <c r="AB2" s="160"/>
      <c r="AC2" s="160"/>
      <c r="AD2" s="160"/>
      <c r="AE2" s="160"/>
      <c r="AF2" s="160"/>
      <c r="AG2" s="160"/>
      <c r="AH2" s="160"/>
    </row>
    <row r="3" spans="1:34" ht="16.5" customHeight="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61" t="s">
        <v>119</v>
      </c>
    </row>
    <row r="4" spans="1:34" ht="27.75" customHeight="1">
      <c r="A4" s="153" t="s">
        <v>71</v>
      </c>
      <c r="B4" s="153"/>
      <c r="C4" s="153"/>
      <c r="D4" s="154" t="s">
        <v>120</v>
      </c>
      <c r="E4" s="154" t="s">
        <v>50</v>
      </c>
      <c r="F4" s="154" t="s">
        <v>149</v>
      </c>
      <c r="G4" s="154" t="s">
        <v>150</v>
      </c>
      <c r="H4" s="154" t="s">
        <v>151</v>
      </c>
      <c r="I4" s="154" t="s">
        <v>152</v>
      </c>
      <c r="J4" s="154" t="s">
        <v>153</v>
      </c>
      <c r="K4" s="154" t="s">
        <v>154</v>
      </c>
      <c r="L4" s="154" t="s">
        <v>155</v>
      </c>
      <c r="M4" s="154" t="s">
        <v>156</v>
      </c>
      <c r="N4" s="154" t="s">
        <v>157</v>
      </c>
      <c r="O4" s="154" t="s">
        <v>158</v>
      </c>
      <c r="P4" s="154" t="s">
        <v>159</v>
      </c>
      <c r="Q4" s="154" t="s">
        <v>160</v>
      </c>
      <c r="R4" s="154" t="s">
        <v>161</v>
      </c>
      <c r="S4" s="154" t="s">
        <v>162</v>
      </c>
      <c r="T4" s="154" t="s">
        <v>163</v>
      </c>
      <c r="U4" s="154" t="s">
        <v>164</v>
      </c>
      <c r="V4" s="154" t="s">
        <v>165</v>
      </c>
      <c r="W4" s="154" t="s">
        <v>166</v>
      </c>
      <c r="X4" s="154" t="s">
        <v>167</v>
      </c>
      <c r="Y4" s="154" t="s">
        <v>168</v>
      </c>
      <c r="Z4" s="154" t="s">
        <v>169</v>
      </c>
      <c r="AA4" s="154" t="s">
        <v>170</v>
      </c>
      <c r="AB4" s="154" t="s">
        <v>171</v>
      </c>
      <c r="AC4" s="154" t="s">
        <v>172</v>
      </c>
      <c r="AD4" s="154" t="s">
        <v>173</v>
      </c>
      <c r="AE4" s="154" t="s">
        <v>174</v>
      </c>
      <c r="AF4" s="154" t="s">
        <v>175</v>
      </c>
      <c r="AG4" s="154" t="s">
        <v>176</v>
      </c>
      <c r="AH4" s="154" t="s">
        <v>177</v>
      </c>
    </row>
    <row r="5" spans="1:34" ht="27.75" customHeight="1">
      <c r="A5" s="155" t="s">
        <v>73</v>
      </c>
      <c r="B5" s="155" t="s">
        <v>74</v>
      </c>
      <c r="C5" s="155" t="s">
        <v>75</v>
      </c>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row>
    <row r="6" spans="1:34" s="51" customFormat="1" ht="40" customHeight="1">
      <c r="A6" s="146"/>
      <c r="B6" s="146"/>
      <c r="C6" s="146"/>
      <c r="D6" s="146" t="s">
        <v>58</v>
      </c>
      <c r="E6" s="156">
        <f>E7+E11</f>
        <v>906.16</v>
      </c>
      <c r="F6" s="156">
        <f aca="true" t="shared" si="0" ref="F6:AH6">F7+F11</f>
        <v>61.6</v>
      </c>
      <c r="G6" s="156">
        <f t="shared" si="0"/>
        <v>10.6</v>
      </c>
      <c r="H6" s="156">
        <f t="shared" si="0"/>
        <v>0</v>
      </c>
      <c r="I6" s="156">
        <f t="shared" si="0"/>
        <v>4.1</v>
      </c>
      <c r="J6" s="156">
        <f t="shared" si="0"/>
        <v>16.14</v>
      </c>
      <c r="K6" s="156">
        <f t="shared" si="0"/>
        <v>39.3</v>
      </c>
      <c r="L6" s="156">
        <f t="shared" si="0"/>
        <v>8.25</v>
      </c>
      <c r="M6" s="156">
        <f t="shared" si="0"/>
        <v>12</v>
      </c>
      <c r="N6" s="156">
        <f t="shared" si="0"/>
        <v>24.8</v>
      </c>
      <c r="O6" s="156">
        <f t="shared" si="0"/>
        <v>44.5</v>
      </c>
      <c r="P6" s="156">
        <f t="shared" si="0"/>
        <v>0</v>
      </c>
      <c r="Q6" s="156">
        <f t="shared" si="0"/>
        <v>43.05</v>
      </c>
      <c r="R6" s="156">
        <f t="shared" si="0"/>
        <v>1</v>
      </c>
      <c r="S6" s="156">
        <f t="shared" si="0"/>
        <v>1.6</v>
      </c>
      <c r="T6" s="156">
        <f t="shared" si="0"/>
        <v>15.38</v>
      </c>
      <c r="U6" s="156">
        <f t="shared" si="0"/>
        <v>55.5</v>
      </c>
      <c r="V6" s="156">
        <f t="shared" si="0"/>
        <v>0</v>
      </c>
      <c r="W6" s="156">
        <f t="shared" si="0"/>
        <v>0</v>
      </c>
      <c r="X6" s="156">
        <f t="shared" si="0"/>
        <v>0</v>
      </c>
      <c r="Y6" s="156">
        <f t="shared" si="0"/>
        <v>3</v>
      </c>
      <c r="Z6" s="156">
        <f t="shared" si="0"/>
        <v>6</v>
      </c>
      <c r="AA6" s="156">
        <f t="shared" si="0"/>
        <v>16.82</v>
      </c>
      <c r="AB6" s="156">
        <f t="shared" si="0"/>
        <v>44.64</v>
      </c>
      <c r="AC6" s="156">
        <f t="shared" si="0"/>
        <v>58.15</v>
      </c>
      <c r="AD6" s="156">
        <f t="shared" si="0"/>
        <v>19</v>
      </c>
      <c r="AE6" s="156">
        <f t="shared" si="0"/>
        <v>86.55</v>
      </c>
      <c r="AF6" s="156">
        <f t="shared" si="0"/>
        <v>27.84</v>
      </c>
      <c r="AG6" s="156">
        <f t="shared" si="0"/>
        <v>70</v>
      </c>
      <c r="AH6" s="156">
        <f t="shared" si="0"/>
        <v>236.34</v>
      </c>
    </row>
    <row r="7" spans="1:34" ht="40" customHeight="1">
      <c r="A7" s="146" t="s">
        <v>76</v>
      </c>
      <c r="B7" s="146"/>
      <c r="C7" s="146"/>
      <c r="D7" s="146" t="s">
        <v>77</v>
      </c>
      <c r="E7" s="156">
        <v>890.79</v>
      </c>
      <c r="F7" s="156">
        <v>61.6</v>
      </c>
      <c r="G7" s="156">
        <v>10.6</v>
      </c>
      <c r="H7" s="156">
        <v>0</v>
      </c>
      <c r="I7" s="156">
        <v>4.1</v>
      </c>
      <c r="J7" s="156">
        <v>16.14</v>
      </c>
      <c r="K7" s="156">
        <v>39.3</v>
      </c>
      <c r="L7" s="156">
        <v>8.25</v>
      </c>
      <c r="M7" s="156">
        <v>12</v>
      </c>
      <c r="N7" s="156">
        <v>24.8</v>
      </c>
      <c r="O7" s="156">
        <v>44.5</v>
      </c>
      <c r="P7" s="156">
        <v>0</v>
      </c>
      <c r="Q7" s="156">
        <v>43.05</v>
      </c>
      <c r="R7" s="156">
        <v>1</v>
      </c>
      <c r="S7" s="156">
        <v>1.6</v>
      </c>
      <c r="T7" s="156">
        <v>15.38</v>
      </c>
      <c r="U7" s="156">
        <v>55.5</v>
      </c>
      <c r="V7" s="156">
        <v>0</v>
      </c>
      <c r="W7" s="156">
        <v>0</v>
      </c>
      <c r="X7" s="156">
        <v>0</v>
      </c>
      <c r="Y7" s="156">
        <v>3</v>
      </c>
      <c r="Z7" s="156">
        <v>6</v>
      </c>
      <c r="AA7" s="156">
        <v>16.82</v>
      </c>
      <c r="AB7" s="156">
        <v>44.64</v>
      </c>
      <c r="AC7" s="156">
        <v>58.15</v>
      </c>
      <c r="AD7" s="156">
        <v>19</v>
      </c>
      <c r="AE7" s="156">
        <v>86.55</v>
      </c>
      <c r="AF7" s="156">
        <v>27.84</v>
      </c>
      <c r="AG7" s="156">
        <v>70</v>
      </c>
      <c r="AH7" s="156">
        <v>220.97</v>
      </c>
    </row>
    <row r="8" spans="1:34" ht="40" customHeight="1">
      <c r="A8" s="146" t="s">
        <v>78</v>
      </c>
      <c r="B8" s="146" t="s">
        <v>79</v>
      </c>
      <c r="C8" s="146"/>
      <c r="D8" s="146" t="s">
        <v>80</v>
      </c>
      <c r="E8" s="156">
        <v>890.79</v>
      </c>
      <c r="F8" s="156">
        <v>61.6</v>
      </c>
      <c r="G8" s="156">
        <v>10.6</v>
      </c>
      <c r="H8" s="156">
        <v>0</v>
      </c>
      <c r="I8" s="156">
        <v>4.1</v>
      </c>
      <c r="J8" s="156">
        <v>16.14</v>
      </c>
      <c r="K8" s="156">
        <v>39.3</v>
      </c>
      <c r="L8" s="156">
        <v>8.25</v>
      </c>
      <c r="M8" s="156">
        <v>12</v>
      </c>
      <c r="N8" s="156">
        <v>24.8</v>
      </c>
      <c r="O8" s="156">
        <v>44.5</v>
      </c>
      <c r="P8" s="156">
        <v>0</v>
      </c>
      <c r="Q8" s="156">
        <v>43.05</v>
      </c>
      <c r="R8" s="156">
        <v>1</v>
      </c>
      <c r="S8" s="156">
        <v>1.6</v>
      </c>
      <c r="T8" s="156">
        <v>15.38</v>
      </c>
      <c r="U8" s="156">
        <v>55.5</v>
      </c>
      <c r="V8" s="156">
        <v>0</v>
      </c>
      <c r="W8" s="156">
        <v>0</v>
      </c>
      <c r="X8" s="156">
        <v>0</v>
      </c>
      <c r="Y8" s="156">
        <v>3</v>
      </c>
      <c r="Z8" s="156">
        <v>6</v>
      </c>
      <c r="AA8" s="156">
        <v>16.82</v>
      </c>
      <c r="AB8" s="156">
        <v>44.64</v>
      </c>
      <c r="AC8" s="156">
        <v>58.15</v>
      </c>
      <c r="AD8" s="156">
        <v>19</v>
      </c>
      <c r="AE8" s="156">
        <v>86.55</v>
      </c>
      <c r="AF8" s="156">
        <v>27.84</v>
      </c>
      <c r="AG8" s="156">
        <v>70</v>
      </c>
      <c r="AH8" s="156">
        <v>220.97</v>
      </c>
    </row>
    <row r="9" spans="1:34" ht="40" customHeight="1">
      <c r="A9" s="146" t="s">
        <v>81</v>
      </c>
      <c r="B9" s="146" t="s">
        <v>82</v>
      </c>
      <c r="C9" s="146" t="s">
        <v>83</v>
      </c>
      <c r="D9" s="146" t="s">
        <v>84</v>
      </c>
      <c r="E9" s="156">
        <v>521.79</v>
      </c>
      <c r="F9" s="156">
        <v>31.6</v>
      </c>
      <c r="G9" s="156">
        <v>0.6</v>
      </c>
      <c r="H9" s="156">
        <v>0</v>
      </c>
      <c r="I9" s="156">
        <v>4.1</v>
      </c>
      <c r="J9" s="156">
        <v>14.94</v>
      </c>
      <c r="K9" s="156">
        <v>20.3</v>
      </c>
      <c r="L9" s="156">
        <v>5.25</v>
      </c>
      <c r="M9" s="156">
        <v>12</v>
      </c>
      <c r="N9" s="156">
        <v>16.8</v>
      </c>
      <c r="O9" s="156">
        <v>29.5</v>
      </c>
      <c r="P9" s="156">
        <v>0</v>
      </c>
      <c r="Q9" s="156">
        <v>40.05</v>
      </c>
      <c r="R9" s="156">
        <v>1</v>
      </c>
      <c r="S9" s="156">
        <v>1.6</v>
      </c>
      <c r="T9" s="156">
        <v>15.38</v>
      </c>
      <c r="U9" s="156">
        <v>15.5</v>
      </c>
      <c r="V9" s="156">
        <v>0</v>
      </c>
      <c r="W9" s="156">
        <v>0</v>
      </c>
      <c r="X9" s="156">
        <v>0</v>
      </c>
      <c r="Y9" s="156">
        <v>0</v>
      </c>
      <c r="Z9" s="156">
        <v>6</v>
      </c>
      <c r="AA9" s="156">
        <v>16.82</v>
      </c>
      <c r="AB9" s="156">
        <v>44.64</v>
      </c>
      <c r="AC9" s="156">
        <v>23.15</v>
      </c>
      <c r="AD9" s="156">
        <v>19</v>
      </c>
      <c r="AE9" s="156">
        <v>86.55</v>
      </c>
      <c r="AF9" s="156">
        <v>4.84</v>
      </c>
      <c r="AG9" s="156">
        <v>70</v>
      </c>
      <c r="AH9" s="156">
        <v>42.17</v>
      </c>
    </row>
    <row r="10" spans="1:34" ht="40" customHeight="1">
      <c r="A10" s="146" t="s">
        <v>81</v>
      </c>
      <c r="B10" s="146" t="s">
        <v>82</v>
      </c>
      <c r="C10" s="146" t="s">
        <v>87</v>
      </c>
      <c r="D10" s="146" t="s">
        <v>88</v>
      </c>
      <c r="E10" s="156">
        <v>369</v>
      </c>
      <c r="F10" s="156">
        <v>30</v>
      </c>
      <c r="G10" s="156">
        <v>10</v>
      </c>
      <c r="H10" s="156">
        <v>0</v>
      </c>
      <c r="I10" s="156">
        <v>0</v>
      </c>
      <c r="J10" s="156">
        <v>1.2</v>
      </c>
      <c r="K10" s="156">
        <v>19</v>
      </c>
      <c r="L10" s="156">
        <v>3</v>
      </c>
      <c r="M10" s="156">
        <v>0</v>
      </c>
      <c r="N10" s="156">
        <v>8</v>
      </c>
      <c r="O10" s="156">
        <v>15</v>
      </c>
      <c r="P10" s="156">
        <v>0</v>
      </c>
      <c r="Q10" s="156">
        <v>3</v>
      </c>
      <c r="R10" s="156">
        <v>0</v>
      </c>
      <c r="S10" s="156">
        <v>0</v>
      </c>
      <c r="T10" s="156">
        <v>0</v>
      </c>
      <c r="U10" s="156">
        <v>40</v>
      </c>
      <c r="V10" s="156">
        <v>0</v>
      </c>
      <c r="W10" s="156">
        <v>0</v>
      </c>
      <c r="X10" s="156">
        <v>0</v>
      </c>
      <c r="Y10" s="156">
        <v>3</v>
      </c>
      <c r="Z10" s="156">
        <v>0</v>
      </c>
      <c r="AA10" s="156">
        <v>0</v>
      </c>
      <c r="AB10" s="156">
        <v>0</v>
      </c>
      <c r="AC10" s="156">
        <v>35</v>
      </c>
      <c r="AD10" s="156">
        <v>0</v>
      </c>
      <c r="AE10" s="156">
        <v>0</v>
      </c>
      <c r="AF10" s="156">
        <v>23</v>
      </c>
      <c r="AG10" s="156">
        <v>0</v>
      </c>
      <c r="AH10" s="156">
        <v>178.8</v>
      </c>
    </row>
    <row r="11" spans="1:34" ht="40" customHeight="1">
      <c r="A11" s="146" t="s">
        <v>89</v>
      </c>
      <c r="B11" s="146"/>
      <c r="C11" s="146"/>
      <c r="D11" s="157" t="s">
        <v>90</v>
      </c>
      <c r="E11" s="156">
        <f aca="true" t="shared" si="1" ref="E11:E13">AH11</f>
        <v>15.37</v>
      </c>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6">
        <f>AH12</f>
        <v>15.37</v>
      </c>
    </row>
    <row r="12" spans="1:34" ht="40" customHeight="1">
      <c r="A12" s="146" t="s">
        <v>91</v>
      </c>
      <c r="B12" s="146" t="s">
        <v>92</v>
      </c>
      <c r="C12" s="146"/>
      <c r="D12" s="157" t="s">
        <v>93</v>
      </c>
      <c r="E12" s="156">
        <f t="shared" si="1"/>
        <v>15.37</v>
      </c>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6">
        <f>AH13</f>
        <v>15.37</v>
      </c>
    </row>
    <row r="13" spans="1:34" ht="40" customHeight="1">
      <c r="A13" s="146" t="s">
        <v>144</v>
      </c>
      <c r="B13" s="146" t="s">
        <v>95</v>
      </c>
      <c r="C13" s="146" t="s">
        <v>83</v>
      </c>
      <c r="D13" s="157" t="s">
        <v>96</v>
      </c>
      <c r="E13" s="156">
        <f t="shared" si="1"/>
        <v>15.37</v>
      </c>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6">
        <v>15.37</v>
      </c>
    </row>
  </sheetData>
  <sheetProtection formatCells="0" formatColumns="0" formatRows="0"/>
  <mergeCells count="33">
    <mergeCell ref="A2:P2"/>
    <mergeCell ref="U2:AH2"/>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rintOptions/>
  <pageMargins left="0.751388888888889" right="0.0784722222222222" top="1" bottom="1" header="0.5" footer="0.5"/>
  <pageSetup horizontalDpi="300" verticalDpi="300" orientation="landscape" paperSize="9"/>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P13"/>
  <sheetViews>
    <sheetView showGridLines="0" showZeros="0" view="pageBreakPreview" zoomScaleSheetLayoutView="100" workbookViewId="0" topLeftCell="A4">
      <selection activeCell="I9" sqref="I9"/>
    </sheetView>
  </sheetViews>
  <sheetFormatPr defaultColWidth="9.33203125" defaultRowHeight="11.25"/>
  <cols>
    <col min="2" max="2" width="8.16015625" style="0" customWidth="1"/>
    <col min="3" max="3" width="6" style="0" customWidth="1"/>
    <col min="4" max="4" width="28.83203125" style="0" customWidth="1"/>
    <col min="5" max="15" width="8.83203125" style="0" customWidth="1"/>
    <col min="16" max="16" width="12.5" style="0" customWidth="1"/>
  </cols>
  <sheetData>
    <row r="1" spans="1:16" ht="15.75" customHeight="1">
      <c r="A1" s="3" t="s">
        <v>212</v>
      </c>
      <c r="B1" s="128"/>
      <c r="C1" s="128"/>
      <c r="D1" s="128"/>
      <c r="E1" s="128"/>
      <c r="F1" s="128"/>
      <c r="G1" s="128"/>
      <c r="H1" s="128"/>
      <c r="I1" s="128"/>
      <c r="J1" s="128"/>
      <c r="K1" s="128"/>
      <c r="L1" s="128"/>
      <c r="M1" s="128"/>
      <c r="N1" s="128"/>
      <c r="O1" s="128"/>
      <c r="P1" s="148"/>
    </row>
    <row r="2" spans="1:16" ht="30" customHeight="1">
      <c r="A2" s="129" t="s">
        <v>213</v>
      </c>
      <c r="B2" s="130"/>
      <c r="C2" s="130"/>
      <c r="D2" s="130"/>
      <c r="E2" s="130"/>
      <c r="F2" s="130"/>
      <c r="G2" s="130"/>
      <c r="H2" s="130"/>
      <c r="I2" s="149"/>
      <c r="J2" s="149"/>
      <c r="K2" s="149"/>
      <c r="L2" s="149"/>
      <c r="M2" s="149"/>
      <c r="N2" s="149"/>
      <c r="O2" s="149"/>
      <c r="P2" s="149"/>
    </row>
    <row r="3" spans="1:16" ht="19.5" customHeight="1">
      <c r="A3" s="128"/>
      <c r="B3" s="128"/>
      <c r="C3" s="128"/>
      <c r="D3" s="128"/>
      <c r="E3" s="128"/>
      <c r="F3" s="128"/>
      <c r="G3" s="128"/>
      <c r="H3" s="128"/>
      <c r="I3" s="128"/>
      <c r="J3" s="128"/>
      <c r="K3" s="128"/>
      <c r="L3" s="128"/>
      <c r="M3" s="128"/>
      <c r="N3" s="128"/>
      <c r="O3" s="128"/>
      <c r="P3" s="150" t="s">
        <v>119</v>
      </c>
    </row>
    <row r="4" spans="1:16" ht="24.75" customHeight="1">
      <c r="A4" s="131" t="s">
        <v>71</v>
      </c>
      <c r="B4" s="132"/>
      <c r="C4" s="133"/>
      <c r="D4" s="134" t="s">
        <v>120</v>
      </c>
      <c r="E4" s="135" t="s">
        <v>50</v>
      </c>
      <c r="F4" s="136" t="s">
        <v>180</v>
      </c>
      <c r="G4" s="137" t="s">
        <v>181</v>
      </c>
      <c r="H4" s="134" t="s">
        <v>182</v>
      </c>
      <c r="I4" s="134" t="s">
        <v>183</v>
      </c>
      <c r="J4" s="134" t="s">
        <v>184</v>
      </c>
      <c r="K4" s="134" t="s">
        <v>185</v>
      </c>
      <c r="L4" s="134" t="s">
        <v>141</v>
      </c>
      <c r="M4" s="140" t="s">
        <v>186</v>
      </c>
      <c r="N4" s="140" t="s">
        <v>187</v>
      </c>
      <c r="O4" s="140" t="s">
        <v>188</v>
      </c>
      <c r="P4" s="140" t="s">
        <v>189</v>
      </c>
    </row>
    <row r="5" spans="1:16" ht="24.75" customHeight="1">
      <c r="A5" s="138" t="s">
        <v>73</v>
      </c>
      <c r="B5" s="138" t="s">
        <v>74</v>
      </c>
      <c r="C5" s="139" t="s">
        <v>75</v>
      </c>
      <c r="D5" s="134"/>
      <c r="E5" s="140"/>
      <c r="F5" s="141"/>
      <c r="G5" s="142"/>
      <c r="H5" s="134"/>
      <c r="I5" s="134"/>
      <c r="J5" s="134"/>
      <c r="K5" s="134"/>
      <c r="L5" s="134"/>
      <c r="M5" s="140"/>
      <c r="N5" s="140"/>
      <c r="O5" s="140"/>
      <c r="P5" s="140"/>
    </row>
    <row r="6" spans="1:16" s="51" customFormat="1" ht="30" customHeight="1">
      <c r="A6" s="143"/>
      <c r="B6" s="143"/>
      <c r="C6" s="143"/>
      <c r="D6" s="143" t="s">
        <v>58</v>
      </c>
      <c r="E6" s="144">
        <f>E10+E7</f>
        <v>45.94</v>
      </c>
      <c r="F6" s="144">
        <f aca="true" t="shared" si="0" ref="F6:M6">F10</f>
        <v>1.67</v>
      </c>
      <c r="G6" s="144">
        <f t="shared" si="0"/>
        <v>40.17</v>
      </c>
      <c r="H6" s="144">
        <f t="shared" si="0"/>
        <v>0</v>
      </c>
      <c r="I6" s="144">
        <f t="shared" si="0"/>
        <v>0</v>
      </c>
      <c r="J6" s="144">
        <f t="shared" si="0"/>
        <v>0</v>
      </c>
      <c r="K6" s="144">
        <f t="shared" si="0"/>
        <v>0</v>
      </c>
      <c r="L6" s="144">
        <f t="shared" si="0"/>
        <v>0</v>
      </c>
      <c r="M6" s="144">
        <f t="shared" si="0"/>
        <v>0</v>
      </c>
      <c r="N6" s="144">
        <f>N10+N7</f>
        <v>1.1</v>
      </c>
      <c r="O6" s="144">
        <f>O10</f>
        <v>0</v>
      </c>
      <c r="P6" s="144">
        <f>P10</f>
        <v>3</v>
      </c>
    </row>
    <row r="7" spans="1:16" ht="30" customHeight="1">
      <c r="A7" s="143" t="s">
        <v>76</v>
      </c>
      <c r="B7" s="143"/>
      <c r="C7" s="143"/>
      <c r="D7" s="143" t="s">
        <v>77</v>
      </c>
      <c r="E7" s="144">
        <v>0.1</v>
      </c>
      <c r="F7" s="144">
        <v>0</v>
      </c>
      <c r="G7" s="144">
        <v>0</v>
      </c>
      <c r="H7" s="144">
        <v>0</v>
      </c>
      <c r="I7" s="144">
        <v>0</v>
      </c>
      <c r="J7" s="144">
        <v>0</v>
      </c>
      <c r="K7" s="144">
        <v>0</v>
      </c>
      <c r="L7" s="144">
        <v>0</v>
      </c>
      <c r="M7" s="144">
        <v>0</v>
      </c>
      <c r="N7" s="144">
        <v>0.1</v>
      </c>
      <c r="O7" s="144">
        <v>0</v>
      </c>
      <c r="P7" s="144">
        <v>0</v>
      </c>
    </row>
    <row r="8" spans="1:16" ht="30" customHeight="1">
      <c r="A8" s="143" t="s">
        <v>78</v>
      </c>
      <c r="B8" s="143" t="s">
        <v>79</v>
      </c>
      <c r="C8" s="143"/>
      <c r="D8" s="143" t="s">
        <v>80</v>
      </c>
      <c r="E8" s="144">
        <v>0.1</v>
      </c>
      <c r="F8" s="144">
        <v>0</v>
      </c>
      <c r="G8" s="144">
        <v>0</v>
      </c>
      <c r="H8" s="144">
        <v>0</v>
      </c>
      <c r="I8" s="144">
        <v>0</v>
      </c>
      <c r="J8" s="144">
        <v>0</v>
      </c>
      <c r="K8" s="144">
        <v>0</v>
      </c>
      <c r="L8" s="144">
        <v>0</v>
      </c>
      <c r="M8" s="144">
        <v>0</v>
      </c>
      <c r="N8" s="144">
        <v>0.1</v>
      </c>
      <c r="O8" s="144">
        <v>0</v>
      </c>
      <c r="P8" s="144">
        <v>0</v>
      </c>
    </row>
    <row r="9" spans="1:16" ht="30" customHeight="1">
      <c r="A9" s="143" t="s">
        <v>81</v>
      </c>
      <c r="B9" s="143" t="s">
        <v>82</v>
      </c>
      <c r="C9" s="145" t="s">
        <v>83</v>
      </c>
      <c r="D9" s="143" t="s">
        <v>84</v>
      </c>
      <c r="E9" s="144">
        <v>0.1</v>
      </c>
      <c r="F9" s="144">
        <v>0</v>
      </c>
      <c r="G9" s="144">
        <v>0</v>
      </c>
      <c r="H9" s="144">
        <v>0</v>
      </c>
      <c r="I9" s="144">
        <v>0</v>
      </c>
      <c r="J9" s="144">
        <v>0</v>
      </c>
      <c r="K9" s="144">
        <v>0</v>
      </c>
      <c r="L9" s="144">
        <v>0</v>
      </c>
      <c r="M9" s="144">
        <v>0</v>
      </c>
      <c r="N9" s="144">
        <v>0.1</v>
      </c>
      <c r="O9" s="144">
        <v>0</v>
      </c>
      <c r="P9" s="144">
        <v>0</v>
      </c>
    </row>
    <row r="10" spans="1:16" ht="30" customHeight="1">
      <c r="A10" s="146" t="s">
        <v>89</v>
      </c>
      <c r="B10" s="146"/>
      <c r="C10" s="147"/>
      <c r="D10" s="65" t="s">
        <v>90</v>
      </c>
      <c r="E10" s="144">
        <f aca="true" t="shared" si="1" ref="E10:P10">E11</f>
        <v>45.84</v>
      </c>
      <c r="F10" s="144">
        <f t="shared" si="1"/>
        <v>1.67</v>
      </c>
      <c r="G10" s="144">
        <f t="shared" si="1"/>
        <v>40.17</v>
      </c>
      <c r="H10" s="144">
        <f t="shared" si="1"/>
        <v>0</v>
      </c>
      <c r="I10" s="144">
        <f t="shared" si="1"/>
        <v>0</v>
      </c>
      <c r="J10" s="144">
        <f t="shared" si="1"/>
        <v>0</v>
      </c>
      <c r="K10" s="144">
        <f t="shared" si="1"/>
        <v>0</v>
      </c>
      <c r="L10" s="144">
        <f t="shared" si="1"/>
        <v>0</v>
      </c>
      <c r="M10" s="144">
        <f t="shared" si="1"/>
        <v>0</v>
      </c>
      <c r="N10" s="144">
        <f t="shared" si="1"/>
        <v>1</v>
      </c>
      <c r="O10" s="144">
        <f t="shared" si="1"/>
        <v>0</v>
      </c>
      <c r="P10" s="144">
        <f t="shared" si="1"/>
        <v>3</v>
      </c>
    </row>
    <row r="11" spans="1:16" ht="30" customHeight="1">
      <c r="A11" s="146" t="s">
        <v>91</v>
      </c>
      <c r="B11" s="146" t="s">
        <v>92</v>
      </c>
      <c r="C11" s="147"/>
      <c r="D11" s="65" t="s">
        <v>93</v>
      </c>
      <c r="E11" s="144">
        <f aca="true" t="shared" si="2" ref="E11:P11">E12+E13</f>
        <v>45.84</v>
      </c>
      <c r="F11" s="144">
        <f t="shared" si="2"/>
        <v>1.67</v>
      </c>
      <c r="G11" s="144">
        <f t="shared" si="2"/>
        <v>40.17</v>
      </c>
      <c r="H11" s="144">
        <f t="shared" si="2"/>
        <v>0</v>
      </c>
      <c r="I11" s="144">
        <f t="shared" si="2"/>
        <v>0</v>
      </c>
      <c r="J11" s="144">
        <f t="shared" si="2"/>
        <v>0</v>
      </c>
      <c r="K11" s="144">
        <f t="shared" si="2"/>
        <v>0</v>
      </c>
      <c r="L11" s="144">
        <f t="shared" si="2"/>
        <v>0</v>
      </c>
      <c r="M11" s="144">
        <f t="shared" si="2"/>
        <v>0</v>
      </c>
      <c r="N11" s="144">
        <f t="shared" si="2"/>
        <v>1</v>
      </c>
      <c r="O11" s="144">
        <f t="shared" si="2"/>
        <v>0</v>
      </c>
      <c r="P11" s="144">
        <f t="shared" si="2"/>
        <v>3</v>
      </c>
    </row>
    <row r="12" spans="1:16" ht="30" customHeight="1">
      <c r="A12" s="146" t="s">
        <v>94</v>
      </c>
      <c r="B12" s="146" t="s">
        <v>95</v>
      </c>
      <c r="C12" s="147" t="s">
        <v>83</v>
      </c>
      <c r="D12" s="65" t="s">
        <v>96</v>
      </c>
      <c r="E12" s="144">
        <f>SUM(F12:J12)</f>
        <v>41.84</v>
      </c>
      <c r="F12" s="144">
        <v>1.67</v>
      </c>
      <c r="G12" s="144">
        <v>40.17</v>
      </c>
      <c r="H12" s="144"/>
      <c r="I12" s="144"/>
      <c r="J12" s="144"/>
      <c r="K12" s="144"/>
      <c r="L12" s="144"/>
      <c r="M12" s="144"/>
      <c r="N12" s="144"/>
      <c r="O12" s="144"/>
      <c r="P12" s="144"/>
    </row>
    <row r="13" spans="1:16" ht="30" customHeight="1">
      <c r="A13" s="146" t="s">
        <v>94</v>
      </c>
      <c r="B13" s="146" t="s">
        <v>95</v>
      </c>
      <c r="C13" s="147" t="s">
        <v>85</v>
      </c>
      <c r="D13" s="143" t="s">
        <v>97</v>
      </c>
      <c r="E13" s="144">
        <v>4</v>
      </c>
      <c r="F13" s="144">
        <v>0</v>
      </c>
      <c r="G13" s="144">
        <v>0</v>
      </c>
      <c r="H13" s="144">
        <v>0</v>
      </c>
      <c r="I13" s="144">
        <v>0</v>
      </c>
      <c r="J13" s="144">
        <v>0</v>
      </c>
      <c r="K13" s="144">
        <v>0</v>
      </c>
      <c r="L13" s="144">
        <v>0</v>
      </c>
      <c r="M13" s="144">
        <v>0</v>
      </c>
      <c r="N13" s="144">
        <v>1</v>
      </c>
      <c r="O13" s="144">
        <v>0</v>
      </c>
      <c r="P13" s="144">
        <v>3</v>
      </c>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393055555555556" top="1" bottom="1" header="0.5" footer="0.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Q19"/>
  <sheetViews>
    <sheetView showGridLines="0" showZeros="0" workbookViewId="0" topLeftCell="A1">
      <selection activeCell="A1" sqref="A1"/>
    </sheetView>
  </sheetViews>
  <sheetFormatPr defaultColWidth="9.16015625" defaultRowHeight="11.25"/>
  <cols>
    <col min="1" max="3" width="5.66015625" style="116" customWidth="1"/>
    <col min="4" max="4" width="21.33203125" style="116" customWidth="1"/>
    <col min="5" max="5" width="19" style="116" customWidth="1"/>
    <col min="6" max="6" width="14.33203125" style="116" customWidth="1"/>
    <col min="7" max="7" width="16.83203125" style="116" customWidth="1"/>
    <col min="8" max="8" width="17" style="116" customWidth="1"/>
    <col min="9" max="9" width="14.5" style="116" customWidth="1"/>
    <col min="10" max="10" width="28.16015625" style="116" customWidth="1"/>
    <col min="11" max="11" width="18.33203125" style="116" customWidth="1"/>
    <col min="12" max="16384" width="8" style="116" customWidth="1"/>
  </cols>
  <sheetData>
    <row r="1" spans="1:251" ht="21" customHeight="1">
      <c r="A1" s="3" t="s">
        <v>214</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spans="1:251" ht="36.75" customHeight="1">
      <c r="A2" s="117" t="s">
        <v>215</v>
      </c>
      <c r="B2" s="118"/>
      <c r="C2" s="118"/>
      <c r="D2" s="118"/>
      <c r="E2" s="118"/>
      <c r="F2" s="118"/>
      <c r="G2" s="118"/>
      <c r="H2" s="118"/>
      <c r="I2" s="118"/>
      <c r="J2" s="118"/>
      <c r="K2" s="118"/>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spans="1:251" ht="21.75" customHeight="1">
      <c r="A3" s="119"/>
      <c r="B3" s="119"/>
      <c r="C3" s="119"/>
      <c r="D3" s="119"/>
      <c r="E3" s="119"/>
      <c r="F3" s="119"/>
      <c r="G3" s="119"/>
      <c r="H3" s="119"/>
      <c r="I3" s="119"/>
      <c r="J3" s="119"/>
      <c r="K3" s="80" t="s">
        <v>2</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spans="1:251" ht="18.75" customHeight="1">
      <c r="A4" s="57" t="s">
        <v>71</v>
      </c>
      <c r="B4" s="57"/>
      <c r="C4" s="57"/>
      <c r="D4" s="57"/>
      <c r="E4" s="120" t="s">
        <v>216</v>
      </c>
      <c r="F4" s="57" t="s">
        <v>121</v>
      </c>
      <c r="G4" s="57"/>
      <c r="H4" s="57"/>
      <c r="I4" s="121"/>
      <c r="J4" s="61" t="s">
        <v>122</v>
      </c>
      <c r="K4" s="61" t="s">
        <v>123</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spans="1:251" ht="20.1" customHeight="1">
      <c r="A5" s="121" t="s">
        <v>204</v>
      </c>
      <c r="B5" s="122"/>
      <c r="C5" s="120"/>
      <c r="D5" s="61" t="s">
        <v>72</v>
      </c>
      <c r="E5" s="120"/>
      <c r="F5" s="57" t="s">
        <v>58</v>
      </c>
      <c r="G5" s="57" t="s">
        <v>125</v>
      </c>
      <c r="H5" s="57" t="s">
        <v>126</v>
      </c>
      <c r="I5" s="57" t="s">
        <v>127</v>
      </c>
      <c r="J5" s="64"/>
      <c r="K5" s="6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row>
    <row r="6" spans="1:251" ht="23.25" customHeight="1">
      <c r="A6" s="57" t="s">
        <v>73</v>
      </c>
      <c r="B6" s="57" t="s">
        <v>74</v>
      </c>
      <c r="C6" s="57" t="s">
        <v>75</v>
      </c>
      <c r="D6" s="123"/>
      <c r="E6" s="120"/>
      <c r="F6" s="57"/>
      <c r="G6" s="57"/>
      <c r="H6" s="57"/>
      <c r="I6" s="57"/>
      <c r="J6" s="123"/>
      <c r="K6" s="123"/>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row>
    <row r="7" spans="1:251" s="115" customFormat="1" ht="26.25" customHeight="1">
      <c r="A7" s="124"/>
      <c r="B7" s="124"/>
      <c r="C7" s="124"/>
      <c r="D7" s="124"/>
      <c r="E7" s="125"/>
      <c r="F7" s="126"/>
      <c r="G7" s="127"/>
      <c r="H7" s="127"/>
      <c r="I7" s="127"/>
      <c r="J7" s="125"/>
      <c r="K7" s="125"/>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row>
    <row r="8" spans="1:251" ht="30" customHeight="1">
      <c r="A8" s="51"/>
      <c r="B8" s="115"/>
      <c r="C8" s="115"/>
      <c r="D8" s="51"/>
      <c r="E8"/>
      <c r="F8" s="51"/>
      <c r="G8"/>
      <c r="H8" s="51"/>
      <c r="I8" s="115"/>
      <c r="J8" s="115"/>
      <c r="K8" s="115"/>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ht="30" customHeight="1">
      <c r="A9" s="51"/>
      <c r="B9" s="51"/>
      <c r="C9"/>
      <c r="D9" s="51"/>
      <c r="E9" s="51"/>
      <c r="F9" s="51"/>
      <c r="G9"/>
      <c r="H9" s="51"/>
      <c r="I9" s="51"/>
      <c r="J9" s="51"/>
      <c r="K9" s="51"/>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30" customHeight="1">
      <c r="A10"/>
      <c r="B10" s="51"/>
      <c r="C10" s="51"/>
      <c r="D10" s="51"/>
      <c r="E10" s="51"/>
      <c r="F10"/>
      <c r="G10"/>
      <c r="H10"/>
      <c r="I10" s="51"/>
      <c r="J10" s="5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ht="30" customHeight="1">
      <c r="A11"/>
      <c r="B11"/>
      <c r="C11"/>
      <c r="D11" s="51"/>
      <c r="E11" s="5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251" ht="30" customHeight="1">
      <c r="A12"/>
      <c r="B12"/>
      <c r="C12"/>
      <c r="D12" s="51"/>
      <c r="E12" s="51"/>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ht="30" customHeight="1">
      <c r="A13"/>
      <c r="B13"/>
      <c r="C13"/>
      <c r="D13" s="51"/>
      <c r="E13" s="51"/>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251"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1:251"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spans="1:251"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spans="1:251"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sheetData>
  <sheetProtection formatCells="0" formatColumns="0" formatRows="0"/>
  <mergeCells count="12">
    <mergeCell ref="A3:I3"/>
    <mergeCell ref="A4:D4"/>
    <mergeCell ref="F4:I4"/>
    <mergeCell ref="A5:C5"/>
    <mergeCell ref="D5:D6"/>
    <mergeCell ref="E4:E6"/>
    <mergeCell ref="F5:F6"/>
    <mergeCell ref="G5:G6"/>
    <mergeCell ref="H5:H6"/>
    <mergeCell ref="I5:I6"/>
    <mergeCell ref="J4:J6"/>
    <mergeCell ref="K4:K6"/>
  </mergeCells>
  <printOptions/>
  <pageMargins left="0.709722222222222" right="0.709722222222222" top="0.629861111111111" bottom="0.75" header="0.309722222222222" footer="0.309722222222222"/>
  <pageSetup horizontalDpi="600" verticalDpi="600" orientation="landscape" paperSize="9" scale="9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20"/>
  <sheetViews>
    <sheetView showGridLines="0" showZeros="0" workbookViewId="0" topLeftCell="A4">
      <selection activeCell="A1" sqref="A1"/>
    </sheetView>
  </sheetViews>
  <sheetFormatPr defaultColWidth="9.16015625" defaultRowHeight="12.75" customHeight="1"/>
  <cols>
    <col min="1" max="1" width="9.5" style="104" customWidth="1"/>
    <col min="2" max="2" width="7" style="104" customWidth="1"/>
    <col min="3" max="3" width="5.5" style="104" customWidth="1"/>
    <col min="4" max="4" width="35.83203125" style="104" customWidth="1"/>
    <col min="5" max="5" width="22.66015625" style="104" customWidth="1"/>
    <col min="6" max="9" width="12" style="104" customWidth="1"/>
    <col min="10" max="10" width="16.5" style="104" customWidth="1"/>
    <col min="11" max="11" width="16.33203125" style="104" customWidth="1"/>
    <col min="12" max="247" width="9.16015625" style="104" customWidth="1"/>
    <col min="248" max="16384" width="9.16015625" style="104" customWidth="1"/>
  </cols>
  <sheetData>
    <row r="1" spans="1:12" ht="19.5" customHeight="1">
      <c r="A1" s="3" t="s">
        <v>217</v>
      </c>
      <c r="B1"/>
      <c r="C1"/>
      <c r="D1"/>
      <c r="E1"/>
      <c r="F1"/>
      <c r="G1"/>
      <c r="H1"/>
      <c r="I1"/>
      <c r="J1"/>
      <c r="K1"/>
      <c r="L1"/>
    </row>
    <row r="2" spans="1:12" ht="37.5" customHeight="1">
      <c r="A2" s="105" t="s">
        <v>218</v>
      </c>
      <c r="B2" s="106"/>
      <c r="C2" s="106"/>
      <c r="D2" s="106"/>
      <c r="E2" s="106"/>
      <c r="F2" s="106"/>
      <c r="G2" s="106"/>
      <c r="H2" s="106"/>
      <c r="I2" s="106"/>
      <c r="J2" s="106"/>
      <c r="K2" s="106"/>
      <c r="L2"/>
    </row>
    <row r="3" spans="1:12" ht="21.75" customHeight="1">
      <c r="A3"/>
      <c r="B3" s="107"/>
      <c r="C3" s="107"/>
      <c r="D3" s="107"/>
      <c r="E3" s="107"/>
      <c r="F3" s="107"/>
      <c r="G3" s="107"/>
      <c r="H3" s="107"/>
      <c r="I3" s="107"/>
      <c r="J3" s="107"/>
      <c r="K3" s="80" t="s">
        <v>2</v>
      </c>
      <c r="L3"/>
    </row>
    <row r="4" spans="1:12" ht="26.25" customHeight="1">
      <c r="A4" s="87" t="s">
        <v>71</v>
      </c>
      <c r="B4" s="87"/>
      <c r="C4" s="88"/>
      <c r="D4" s="89" t="s">
        <v>120</v>
      </c>
      <c r="E4" s="89" t="s">
        <v>50</v>
      </c>
      <c r="F4" s="87" t="s">
        <v>121</v>
      </c>
      <c r="G4" s="90"/>
      <c r="H4" s="90"/>
      <c r="I4" s="90"/>
      <c r="J4" s="99" t="s">
        <v>122</v>
      </c>
      <c r="K4" s="112" t="s">
        <v>123</v>
      </c>
      <c r="L4"/>
    </row>
    <row r="5" spans="1:12" ht="38.25" customHeight="1">
      <c r="A5" s="91" t="s">
        <v>73</v>
      </c>
      <c r="B5" s="91" t="s">
        <v>74</v>
      </c>
      <c r="C5" s="91" t="s">
        <v>75</v>
      </c>
      <c r="D5" s="92"/>
      <c r="E5" s="92"/>
      <c r="F5" s="93" t="s">
        <v>58</v>
      </c>
      <c r="G5" s="94" t="s">
        <v>125</v>
      </c>
      <c r="H5" s="95" t="s">
        <v>126</v>
      </c>
      <c r="I5" s="100" t="s">
        <v>127</v>
      </c>
      <c r="J5" s="101"/>
      <c r="K5" s="113"/>
      <c r="L5"/>
    </row>
    <row r="6" spans="1:12" s="103" customFormat="1" ht="24" customHeight="1">
      <c r="A6" s="108"/>
      <c r="B6" s="108"/>
      <c r="C6" s="108"/>
      <c r="D6" s="108"/>
      <c r="E6" s="109"/>
      <c r="F6" s="109"/>
      <c r="G6" s="109"/>
      <c r="H6" s="109"/>
      <c r="I6" s="109"/>
      <c r="J6" s="109"/>
      <c r="K6" s="114"/>
      <c r="L6" s="51"/>
    </row>
    <row r="7" spans="1:12" ht="12.75" customHeight="1">
      <c r="A7" s="110"/>
      <c r="B7" s="110"/>
      <c r="C7" s="110"/>
      <c r="D7" s="110"/>
      <c r="E7" s="110"/>
      <c r="F7" s="110"/>
      <c r="G7" s="110"/>
      <c r="H7" s="110"/>
      <c r="I7" s="110"/>
      <c r="J7" s="110"/>
      <c r="K7" s="110"/>
      <c r="L7"/>
    </row>
    <row r="8" spans="1:12" ht="12.75" customHeight="1">
      <c r="A8" s="110"/>
      <c r="B8" s="110"/>
      <c r="C8" s="110"/>
      <c r="D8" s="110"/>
      <c r="E8" s="110"/>
      <c r="F8" s="110"/>
      <c r="G8" s="110"/>
      <c r="H8" s="110"/>
      <c r="I8" s="110"/>
      <c r="J8" s="110"/>
      <c r="K8" s="110"/>
      <c r="L8"/>
    </row>
    <row r="9" spans="1:12" ht="12.75" customHeight="1">
      <c r="A9" s="110"/>
      <c r="B9" s="110"/>
      <c r="C9" s="110"/>
      <c r="D9" s="110"/>
      <c r="E9"/>
      <c r="F9"/>
      <c r="G9"/>
      <c r="H9"/>
      <c r="I9"/>
      <c r="J9" s="110"/>
      <c r="K9" s="110"/>
      <c r="L9" s="110"/>
    </row>
    <row r="10" spans="1:12" ht="12.75" customHeight="1">
      <c r="A10" s="111"/>
      <c r="B10" s="110"/>
      <c r="C10" s="110"/>
      <c r="D10" s="110"/>
      <c r="E10" s="110"/>
      <c r="F10" s="110"/>
      <c r="G10" s="110"/>
      <c r="H10" s="110"/>
      <c r="I10" s="110"/>
      <c r="J10" s="110"/>
      <c r="K10"/>
      <c r="L10" s="110"/>
    </row>
    <row r="11" spans="1:12" ht="12.75" customHeight="1">
      <c r="A11" s="111"/>
      <c r="B11" s="110"/>
      <c r="C11" s="110"/>
      <c r="D11" s="110"/>
      <c r="E11" s="110"/>
      <c r="F11"/>
      <c r="G11"/>
      <c r="H11"/>
      <c r="I11"/>
      <c r="J11"/>
      <c r="K11" s="110"/>
      <c r="L11" s="110"/>
    </row>
    <row r="12" spans="1:12" ht="12.75" customHeight="1">
      <c r="A12" s="111"/>
      <c r="B12" s="110"/>
      <c r="C12" s="110"/>
      <c r="D12" s="110"/>
      <c r="E12" s="110"/>
      <c r="F12"/>
      <c r="G12"/>
      <c r="H12"/>
      <c r="I12"/>
      <c r="J12"/>
      <c r="K12" s="110"/>
      <c r="L12" s="110"/>
    </row>
    <row r="13" spans="1:12" ht="12.75" customHeight="1">
      <c r="A13" s="111"/>
      <c r="B13" s="110"/>
      <c r="C13"/>
      <c r="D13" s="110"/>
      <c r="E13" s="110"/>
      <c r="F13"/>
      <c r="G13"/>
      <c r="H13"/>
      <c r="I13"/>
      <c r="J13"/>
      <c r="K13" s="110"/>
      <c r="L13"/>
    </row>
    <row r="14" spans="1:12" ht="12.75" customHeight="1">
      <c r="A14" s="111"/>
      <c r="B14" s="110"/>
      <c r="C14" s="110"/>
      <c r="D14" s="110"/>
      <c r="E14" s="110"/>
      <c r="F14"/>
      <c r="G14"/>
      <c r="H14"/>
      <c r="I14"/>
      <c r="J14"/>
      <c r="K14" s="110"/>
      <c r="L14"/>
    </row>
    <row r="15" spans="1:12" ht="12.75" customHeight="1">
      <c r="A15" s="111"/>
      <c r="B15" s="110"/>
      <c r="C15" s="110"/>
      <c r="D15" s="110"/>
      <c r="E15" s="110"/>
      <c r="F15"/>
      <c r="G15"/>
      <c r="H15"/>
      <c r="I15"/>
      <c r="J15"/>
      <c r="K15"/>
      <c r="L15"/>
    </row>
    <row r="16" spans="1:12" ht="12.75" customHeight="1">
      <c r="A16" s="111"/>
      <c r="B16" s="111"/>
      <c r="C16" s="111"/>
      <c r="D16" s="110"/>
      <c r="E16" s="110"/>
      <c r="F16"/>
      <c r="G16" s="110"/>
      <c r="H16"/>
      <c r="I16"/>
      <c r="J16"/>
      <c r="K16"/>
      <c r="L16"/>
    </row>
    <row r="17" spans="1:12" ht="12.75" customHeight="1">
      <c r="A17" s="111"/>
      <c r="B17" s="111"/>
      <c r="C17" s="111"/>
      <c r="D17" s="110"/>
      <c r="E17" s="110"/>
      <c r="F17"/>
      <c r="G17"/>
      <c r="H17"/>
      <c r="I17"/>
      <c r="J17"/>
      <c r="K17"/>
      <c r="L17"/>
    </row>
    <row r="18" spans="1:12" ht="12.75" customHeight="1">
      <c r="A18" s="111"/>
      <c r="B18" s="111"/>
      <c r="C18" s="111"/>
      <c r="D18" s="110"/>
      <c r="E18" s="110"/>
      <c r="F18"/>
      <c r="G18"/>
      <c r="H18"/>
      <c r="I18"/>
      <c r="J18"/>
      <c r="K18"/>
      <c r="L18"/>
    </row>
    <row r="19" spans="1:12" ht="12.75" customHeight="1">
      <c r="A19" s="111"/>
      <c r="B19" s="111"/>
      <c r="C19" s="111"/>
      <c r="D19" s="111"/>
      <c r="E19" s="110"/>
      <c r="F19"/>
      <c r="G19"/>
      <c r="H19"/>
      <c r="I19"/>
      <c r="J19"/>
      <c r="K19"/>
      <c r="L19"/>
    </row>
    <row r="20" spans="1:12" ht="12.75" customHeight="1">
      <c r="A20" s="111"/>
      <c r="B20" s="111"/>
      <c r="C20" s="111"/>
      <c r="D20" s="111"/>
      <c r="E20" s="110"/>
      <c r="F20"/>
      <c r="G20"/>
      <c r="H20"/>
      <c r="I20"/>
      <c r="J20"/>
      <c r="K20"/>
      <c r="L20"/>
    </row>
  </sheetData>
  <sheetProtection formatCells="0" formatColumns="0" formatRows="0"/>
  <mergeCells count="4">
    <mergeCell ref="D4:D5"/>
    <mergeCell ref="E4:E5"/>
    <mergeCell ref="J4:J5"/>
    <mergeCell ref="K4:K5"/>
  </mergeCells>
  <printOptions horizontalCentered="1"/>
  <pageMargins left="0.349305555555556" right="0.349305555555556" top="0.589583333333333" bottom="0.589583333333333" header="0.5" footer="0.5"/>
  <pageSetup blackAndWhite="1" horizontalDpi="300" verticalDpi="300" orientation="landscape" paperSize="9" scale="7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showGridLines="0" showZeros="0" workbookViewId="0" topLeftCell="A1">
      <selection activeCell="E14" sqref="E14"/>
    </sheetView>
  </sheetViews>
  <sheetFormatPr defaultColWidth="9.16015625" defaultRowHeight="12.75" customHeight="1"/>
  <cols>
    <col min="1" max="1" width="9" style="83" customWidth="1"/>
    <col min="2" max="2" width="7.5" style="83" customWidth="1"/>
    <col min="3" max="3" width="5.33203125" style="83" customWidth="1"/>
    <col min="4" max="4" width="61.83203125" style="83" customWidth="1"/>
    <col min="5" max="5" width="15.83203125" style="83" customWidth="1"/>
    <col min="6" max="6" width="15" style="83" customWidth="1"/>
    <col min="7" max="7" width="13.83203125" style="83" customWidth="1"/>
    <col min="8" max="8" width="15.33203125" style="83" customWidth="1"/>
    <col min="9" max="9" width="14.83203125" style="83" customWidth="1"/>
    <col min="10" max="10" width="12.33203125" style="83" customWidth="1"/>
    <col min="11" max="11" width="10.83203125" style="83" customWidth="1"/>
    <col min="12" max="246" width="9.16015625" style="83" customWidth="1"/>
    <col min="247" max="16384" width="9.16015625" style="83" customWidth="1"/>
  </cols>
  <sheetData>
    <row r="1" spans="1:11" ht="15" customHeight="1">
      <c r="A1" s="3" t="s">
        <v>219</v>
      </c>
      <c r="B1"/>
      <c r="C1"/>
      <c r="D1"/>
      <c r="E1"/>
      <c r="F1"/>
      <c r="G1"/>
      <c r="H1"/>
      <c r="I1"/>
      <c r="J1"/>
      <c r="K1"/>
    </row>
    <row r="2" spans="1:11" ht="27" customHeight="1">
      <c r="A2" s="84" t="s">
        <v>220</v>
      </c>
      <c r="B2" s="85"/>
      <c r="C2" s="85"/>
      <c r="D2" s="85"/>
      <c r="E2" s="85"/>
      <c r="F2" s="85"/>
      <c r="G2" s="85"/>
      <c r="H2" s="85"/>
      <c r="I2" s="85"/>
      <c r="J2" s="85"/>
      <c r="K2" s="85"/>
    </row>
    <row r="3" spans="1:11" ht="21" customHeight="1">
      <c r="A3" s="86"/>
      <c r="B3" s="86"/>
      <c r="C3" s="86"/>
      <c r="D3" s="86"/>
      <c r="E3" s="86"/>
      <c r="F3" s="86"/>
      <c r="G3" s="86"/>
      <c r="H3"/>
      <c r="I3"/>
      <c r="J3"/>
      <c r="K3" s="80" t="s">
        <v>2</v>
      </c>
    </row>
    <row r="4" spans="1:11" ht="31.5" customHeight="1">
      <c r="A4" s="87" t="s">
        <v>71</v>
      </c>
      <c r="B4" s="87"/>
      <c r="C4" s="88"/>
      <c r="D4" s="89" t="s">
        <v>120</v>
      </c>
      <c r="E4" s="89" t="s">
        <v>50</v>
      </c>
      <c r="F4" s="87" t="s">
        <v>121</v>
      </c>
      <c r="G4" s="90"/>
      <c r="H4" s="90"/>
      <c r="I4" s="90"/>
      <c r="J4" s="99" t="s">
        <v>122</v>
      </c>
      <c r="K4" s="89" t="s">
        <v>123</v>
      </c>
    </row>
    <row r="5" spans="1:11" ht="30.75" customHeight="1">
      <c r="A5" s="91" t="s">
        <v>73</v>
      </c>
      <c r="B5" s="91" t="s">
        <v>74</v>
      </c>
      <c r="C5" s="91" t="s">
        <v>75</v>
      </c>
      <c r="D5" s="92"/>
      <c r="E5" s="92"/>
      <c r="F5" s="93" t="s">
        <v>58</v>
      </c>
      <c r="G5" s="94" t="s">
        <v>125</v>
      </c>
      <c r="H5" s="95" t="s">
        <v>126</v>
      </c>
      <c r="I5" s="100" t="s">
        <v>127</v>
      </c>
      <c r="J5" s="101"/>
      <c r="K5" s="92"/>
    </row>
    <row r="6" spans="1:11" s="82" customFormat="1" ht="23.25" customHeight="1">
      <c r="A6" s="96"/>
      <c r="B6" s="96"/>
      <c r="C6" s="97"/>
      <c r="D6" s="96" t="s">
        <v>58</v>
      </c>
      <c r="E6" s="98">
        <f aca="true" t="shared" si="0" ref="E6:J6">E7+E12+E16+E20</f>
        <v>2614.04</v>
      </c>
      <c r="F6" s="98">
        <f t="shared" si="0"/>
        <v>1975.37</v>
      </c>
      <c r="G6" s="98">
        <f t="shared" si="0"/>
        <v>1376.37</v>
      </c>
      <c r="H6" s="98">
        <f t="shared" si="0"/>
        <v>557.16</v>
      </c>
      <c r="I6" s="98">
        <f t="shared" si="0"/>
        <v>41.84</v>
      </c>
      <c r="J6" s="98">
        <f t="shared" si="0"/>
        <v>638.67</v>
      </c>
      <c r="K6" s="102">
        <v>0</v>
      </c>
    </row>
    <row r="7" spans="1:11" ht="23.25" customHeight="1">
      <c r="A7" s="96" t="s">
        <v>76</v>
      </c>
      <c r="B7" s="96"/>
      <c r="C7" s="97"/>
      <c r="D7" s="96" t="s">
        <v>77</v>
      </c>
      <c r="E7" s="98">
        <v>2173.19</v>
      </c>
      <c r="F7" s="98">
        <v>1536.52</v>
      </c>
      <c r="G7" s="98">
        <v>994.73</v>
      </c>
      <c r="H7" s="98">
        <v>541.79</v>
      </c>
      <c r="I7" s="98">
        <v>0</v>
      </c>
      <c r="J7" s="98">
        <v>636.67</v>
      </c>
      <c r="K7" s="102">
        <v>0</v>
      </c>
    </row>
    <row r="8" spans="1:11" ht="23.25" customHeight="1">
      <c r="A8" s="96" t="s">
        <v>78</v>
      </c>
      <c r="B8" s="96" t="s">
        <v>79</v>
      </c>
      <c r="C8" s="97"/>
      <c r="D8" s="96" t="s">
        <v>80</v>
      </c>
      <c r="E8" s="98">
        <v>2173.19</v>
      </c>
      <c r="F8" s="98">
        <v>1536.52</v>
      </c>
      <c r="G8" s="98">
        <v>994.73</v>
      </c>
      <c r="H8" s="98">
        <v>541.79</v>
      </c>
      <c r="I8" s="98">
        <v>0</v>
      </c>
      <c r="J8" s="98">
        <v>636.67</v>
      </c>
      <c r="K8" s="102">
        <v>0</v>
      </c>
    </row>
    <row r="9" spans="1:11" ht="23.25" customHeight="1">
      <c r="A9" s="96" t="s">
        <v>81</v>
      </c>
      <c r="B9" s="96" t="s">
        <v>82</v>
      </c>
      <c r="C9" s="97" t="s">
        <v>83</v>
      </c>
      <c r="D9" s="96" t="s">
        <v>84</v>
      </c>
      <c r="E9" s="98">
        <v>1167.52</v>
      </c>
      <c r="F9" s="98">
        <v>1167.52</v>
      </c>
      <c r="G9" s="98">
        <v>994.73</v>
      </c>
      <c r="H9" s="98">
        <v>172.79</v>
      </c>
      <c r="I9" s="98">
        <v>0</v>
      </c>
      <c r="J9" s="98">
        <v>0</v>
      </c>
      <c r="K9" s="102">
        <v>0</v>
      </c>
    </row>
    <row r="10" spans="1:11" ht="23.25" customHeight="1">
      <c r="A10" s="96" t="s">
        <v>81</v>
      </c>
      <c r="B10" s="96" t="s">
        <v>82</v>
      </c>
      <c r="C10" s="97" t="s">
        <v>85</v>
      </c>
      <c r="D10" s="96" t="s">
        <v>86</v>
      </c>
      <c r="E10" s="98">
        <v>636.67</v>
      </c>
      <c r="F10" s="98">
        <v>0</v>
      </c>
      <c r="G10" s="98">
        <v>0</v>
      </c>
      <c r="H10" s="98">
        <v>0</v>
      </c>
      <c r="I10" s="98">
        <v>0</v>
      </c>
      <c r="J10" s="98">
        <v>636.67</v>
      </c>
      <c r="K10" s="102">
        <v>0</v>
      </c>
    </row>
    <row r="11" spans="1:11" ht="23.25" customHeight="1">
      <c r="A11" s="96" t="s">
        <v>81</v>
      </c>
      <c r="B11" s="96" t="s">
        <v>82</v>
      </c>
      <c r="C11" s="97" t="s">
        <v>87</v>
      </c>
      <c r="D11" s="96" t="s">
        <v>88</v>
      </c>
      <c r="E11" s="98">
        <v>369</v>
      </c>
      <c r="F11" s="98">
        <v>369</v>
      </c>
      <c r="G11" s="98">
        <v>0</v>
      </c>
      <c r="H11" s="98">
        <v>369</v>
      </c>
      <c r="I11" s="98">
        <v>0</v>
      </c>
      <c r="J11" s="98">
        <v>0</v>
      </c>
      <c r="K11" s="102">
        <v>0</v>
      </c>
    </row>
    <row r="12" spans="1:11" ht="23.25" customHeight="1">
      <c r="A12" s="96" t="s">
        <v>89</v>
      </c>
      <c r="B12" s="96"/>
      <c r="C12" s="97"/>
      <c r="D12" s="96" t="s">
        <v>90</v>
      </c>
      <c r="E12" s="98">
        <f aca="true" t="shared" si="1" ref="E12:J12">E13</f>
        <v>253.55</v>
      </c>
      <c r="F12" s="98">
        <f t="shared" si="1"/>
        <v>251.55</v>
      </c>
      <c r="G12" s="98">
        <f t="shared" si="1"/>
        <v>194.34</v>
      </c>
      <c r="H12" s="98">
        <f t="shared" si="1"/>
        <v>15.37</v>
      </c>
      <c r="I12" s="98">
        <f t="shared" si="1"/>
        <v>41.84</v>
      </c>
      <c r="J12" s="98">
        <f t="shared" si="1"/>
        <v>2</v>
      </c>
      <c r="K12" s="102">
        <v>0</v>
      </c>
    </row>
    <row r="13" spans="1:11" ht="23.25" customHeight="1">
      <c r="A13" s="96" t="s">
        <v>91</v>
      </c>
      <c r="B13" s="96" t="s">
        <v>92</v>
      </c>
      <c r="C13" s="97"/>
      <c r="D13" s="96" t="s">
        <v>93</v>
      </c>
      <c r="E13" s="98">
        <f aca="true" t="shared" si="2" ref="E13:J13">E14+E15</f>
        <v>253.55</v>
      </c>
      <c r="F13" s="98">
        <f t="shared" si="2"/>
        <v>251.55</v>
      </c>
      <c r="G13" s="98">
        <f t="shared" si="2"/>
        <v>194.34</v>
      </c>
      <c r="H13" s="98">
        <f t="shared" si="2"/>
        <v>15.37</v>
      </c>
      <c r="I13" s="98">
        <f t="shared" si="2"/>
        <v>41.84</v>
      </c>
      <c r="J13" s="98">
        <f t="shared" si="2"/>
        <v>2</v>
      </c>
      <c r="K13" s="102">
        <v>0</v>
      </c>
    </row>
    <row r="14" spans="1:11" ht="23.25" customHeight="1">
      <c r="A14" s="96" t="s">
        <v>94</v>
      </c>
      <c r="B14" s="96" t="s">
        <v>95</v>
      </c>
      <c r="C14" s="97" t="s">
        <v>83</v>
      </c>
      <c r="D14" s="65" t="s">
        <v>96</v>
      </c>
      <c r="E14" s="98">
        <f>F14+J14</f>
        <v>95.84</v>
      </c>
      <c r="F14" s="98">
        <f>SUM(G14:I14)</f>
        <v>93.84</v>
      </c>
      <c r="G14" s="98">
        <v>36.63</v>
      </c>
      <c r="H14" s="98">
        <v>15.37</v>
      </c>
      <c r="I14" s="98">
        <v>41.84</v>
      </c>
      <c r="J14" s="98">
        <v>2</v>
      </c>
      <c r="K14" s="102"/>
    </row>
    <row r="15" spans="1:11" ht="23.25" customHeight="1">
      <c r="A15" s="96" t="s">
        <v>94</v>
      </c>
      <c r="B15" s="96" t="s">
        <v>95</v>
      </c>
      <c r="C15" s="97" t="s">
        <v>92</v>
      </c>
      <c r="D15" s="96" t="s">
        <v>98</v>
      </c>
      <c r="E15" s="98">
        <v>157.71</v>
      </c>
      <c r="F15" s="98">
        <v>157.71</v>
      </c>
      <c r="G15" s="98">
        <v>157.71</v>
      </c>
      <c r="H15" s="98">
        <v>0</v>
      </c>
      <c r="I15" s="98">
        <v>0</v>
      </c>
      <c r="J15" s="98">
        <v>0</v>
      </c>
      <c r="K15" s="102">
        <v>0</v>
      </c>
    </row>
    <row r="16" spans="1:11" ht="23.25" customHeight="1">
      <c r="A16" s="96" t="s">
        <v>101</v>
      </c>
      <c r="B16" s="96"/>
      <c r="C16" s="97"/>
      <c r="D16" s="96" t="s">
        <v>102</v>
      </c>
      <c r="E16" s="98">
        <v>69.01</v>
      </c>
      <c r="F16" s="98">
        <v>69.01</v>
      </c>
      <c r="G16" s="98">
        <v>69.01</v>
      </c>
      <c r="H16" s="98">
        <v>0</v>
      </c>
      <c r="I16" s="98">
        <v>0</v>
      </c>
      <c r="J16" s="98">
        <v>0</v>
      </c>
      <c r="K16" s="102">
        <v>0</v>
      </c>
    </row>
    <row r="17" spans="1:11" ht="23.25" customHeight="1">
      <c r="A17" s="96" t="s">
        <v>103</v>
      </c>
      <c r="B17" s="96" t="s">
        <v>104</v>
      </c>
      <c r="C17" s="97"/>
      <c r="D17" s="96" t="s">
        <v>105</v>
      </c>
      <c r="E17" s="98">
        <v>69.01</v>
      </c>
      <c r="F17" s="98">
        <v>69.01</v>
      </c>
      <c r="G17" s="98">
        <v>69.01</v>
      </c>
      <c r="H17" s="98">
        <v>0</v>
      </c>
      <c r="I17" s="98">
        <v>0</v>
      </c>
      <c r="J17" s="98">
        <v>0</v>
      </c>
      <c r="K17" s="102">
        <v>0</v>
      </c>
    </row>
    <row r="18" spans="1:11" ht="23.25" customHeight="1">
      <c r="A18" s="96" t="s">
        <v>106</v>
      </c>
      <c r="B18" s="96" t="s">
        <v>107</v>
      </c>
      <c r="C18" s="97" t="s">
        <v>83</v>
      </c>
      <c r="D18" s="96" t="s">
        <v>108</v>
      </c>
      <c r="E18" s="98">
        <v>63.1</v>
      </c>
      <c r="F18" s="98">
        <v>63.1</v>
      </c>
      <c r="G18" s="98">
        <v>63.1</v>
      </c>
      <c r="H18" s="98">
        <v>0</v>
      </c>
      <c r="I18" s="98">
        <v>0</v>
      </c>
      <c r="J18" s="98">
        <v>0</v>
      </c>
      <c r="K18" s="102">
        <v>0</v>
      </c>
    </row>
    <row r="19" spans="1:11" ht="23.25" customHeight="1">
      <c r="A19" s="96" t="s">
        <v>106</v>
      </c>
      <c r="B19" s="96" t="s">
        <v>107</v>
      </c>
      <c r="C19" s="97" t="s">
        <v>85</v>
      </c>
      <c r="D19" s="96" t="s">
        <v>109</v>
      </c>
      <c r="E19" s="98">
        <v>5.91</v>
      </c>
      <c r="F19" s="98">
        <v>5.91</v>
      </c>
      <c r="G19" s="98">
        <v>5.91</v>
      </c>
      <c r="H19" s="98">
        <v>0</v>
      </c>
      <c r="I19" s="98">
        <v>0</v>
      </c>
      <c r="J19" s="98">
        <v>0</v>
      </c>
      <c r="K19" s="102">
        <v>0</v>
      </c>
    </row>
    <row r="20" spans="1:11" ht="23.25" customHeight="1">
      <c r="A20" s="96" t="s">
        <v>110</v>
      </c>
      <c r="B20" s="96"/>
      <c r="C20" s="97"/>
      <c r="D20" s="96" t="s">
        <v>111</v>
      </c>
      <c r="E20" s="98">
        <v>118.29</v>
      </c>
      <c r="F20" s="98">
        <v>118.29</v>
      </c>
      <c r="G20" s="98">
        <v>118.29</v>
      </c>
      <c r="H20" s="98">
        <v>0</v>
      </c>
      <c r="I20" s="98">
        <v>0</v>
      </c>
      <c r="J20" s="98">
        <v>0</v>
      </c>
      <c r="K20" s="102">
        <v>0</v>
      </c>
    </row>
    <row r="21" spans="1:11" ht="23.25" customHeight="1">
      <c r="A21" s="96" t="s">
        <v>112</v>
      </c>
      <c r="B21" s="96" t="s">
        <v>85</v>
      </c>
      <c r="C21" s="97"/>
      <c r="D21" s="96" t="s">
        <v>113</v>
      </c>
      <c r="E21" s="98">
        <v>118.29</v>
      </c>
      <c r="F21" s="98">
        <v>118.29</v>
      </c>
      <c r="G21" s="98">
        <v>118.29</v>
      </c>
      <c r="H21" s="98">
        <v>0</v>
      </c>
      <c r="I21" s="98">
        <v>0</v>
      </c>
      <c r="J21" s="98">
        <v>0</v>
      </c>
      <c r="K21" s="102">
        <v>0</v>
      </c>
    </row>
    <row r="22" spans="1:11" ht="23.25" customHeight="1">
      <c r="A22" s="96" t="s">
        <v>114</v>
      </c>
      <c r="B22" s="96" t="s">
        <v>115</v>
      </c>
      <c r="C22" s="97" t="s">
        <v>83</v>
      </c>
      <c r="D22" s="96" t="s">
        <v>116</v>
      </c>
      <c r="E22" s="98">
        <v>118.29</v>
      </c>
      <c r="F22" s="98">
        <v>118.29</v>
      </c>
      <c r="G22" s="98">
        <v>118.29</v>
      </c>
      <c r="H22" s="98">
        <v>0</v>
      </c>
      <c r="I22" s="98">
        <v>0</v>
      </c>
      <c r="J22" s="98">
        <v>0</v>
      </c>
      <c r="K22" s="102">
        <v>0</v>
      </c>
    </row>
    <row r="23" spans="1:11" ht="23.25" customHeight="1">
      <c r="A23"/>
      <c r="B23"/>
      <c r="C23"/>
      <c r="D23"/>
      <c r="E23"/>
      <c r="F23"/>
      <c r="G23"/>
      <c r="H23"/>
      <c r="I23"/>
      <c r="J23"/>
      <c r="K23"/>
    </row>
    <row r="24" spans="1:11" ht="23.25" customHeight="1">
      <c r="A24"/>
      <c r="B24"/>
      <c r="C24"/>
      <c r="D24"/>
      <c r="E24"/>
      <c r="F24"/>
      <c r="G24"/>
      <c r="H24"/>
      <c r="I24"/>
      <c r="J24"/>
      <c r="K24"/>
    </row>
  </sheetData>
  <sheetProtection formatCells="0" formatColumns="0" formatRows="0"/>
  <mergeCells count="4">
    <mergeCell ref="D4:D5"/>
    <mergeCell ref="E4:E5"/>
    <mergeCell ref="J4:J5"/>
    <mergeCell ref="K4:K5"/>
  </mergeCells>
  <printOptions horizontalCentered="1"/>
  <pageMargins left="0.75" right="0.275" top="1" bottom="1" header="0.5" footer="0.5"/>
  <pageSetup fitToHeight="0" fitToWidth="1" horizontalDpi="300" verticalDpi="300" orientation="landscape" paperSize="9" scale="9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tabSelected="1" workbookViewId="0" topLeftCell="A10">
      <selection activeCell="A15" sqref="A15:XFD15"/>
    </sheetView>
  </sheetViews>
  <sheetFormatPr defaultColWidth="9.16015625" defaultRowHeight="12.75" customHeight="1"/>
  <cols>
    <col min="1" max="1" width="7.33203125" style="71" customWidth="1"/>
    <col min="2" max="2" width="5.83203125" style="71" customWidth="1"/>
    <col min="3" max="3" width="5" style="71" customWidth="1"/>
    <col min="4" max="4" width="32.5" style="71" customWidth="1"/>
    <col min="5" max="5" width="26.33203125" style="71" customWidth="1"/>
    <col min="6" max="6" width="17.5" style="71" customWidth="1"/>
    <col min="7" max="7" width="12.66015625" style="71" customWidth="1"/>
    <col min="8" max="8" width="12" style="71" customWidth="1"/>
    <col min="9" max="9" width="13.66015625" style="71" customWidth="1"/>
    <col min="10" max="11" width="12.5" style="71" customWidth="1"/>
    <col min="12" max="12" width="10.5" style="71" customWidth="1"/>
    <col min="13" max="13" width="10.66015625" style="71" customWidth="1"/>
    <col min="14" max="249" width="9.16015625" style="71" customWidth="1"/>
    <col min="250" max="16384" width="9.16015625" style="71" customWidth="1"/>
  </cols>
  <sheetData>
    <row r="1" spans="1:15" ht="21" customHeight="1">
      <c r="A1" s="3" t="s">
        <v>221</v>
      </c>
      <c r="B1"/>
      <c r="C1"/>
      <c r="D1"/>
      <c r="E1"/>
      <c r="F1"/>
      <c r="G1"/>
      <c r="H1"/>
      <c r="I1"/>
      <c r="J1"/>
      <c r="K1"/>
      <c r="L1"/>
      <c r="M1"/>
      <c r="N1"/>
      <c r="O1"/>
    </row>
    <row r="2" spans="1:15" ht="27.75" customHeight="1">
      <c r="A2" s="72" t="s">
        <v>222</v>
      </c>
      <c r="B2" s="73"/>
      <c r="C2" s="73"/>
      <c r="D2" s="73"/>
      <c r="E2" s="73"/>
      <c r="F2" s="73"/>
      <c r="G2" s="73"/>
      <c r="H2" s="73"/>
      <c r="I2" s="73"/>
      <c r="J2" s="73"/>
      <c r="K2" s="73"/>
      <c r="L2" s="73"/>
      <c r="M2" s="73"/>
      <c r="N2"/>
      <c r="O2"/>
    </row>
    <row r="3" spans="1:15" ht="18" customHeight="1">
      <c r="A3" s="74"/>
      <c r="B3" s="74"/>
      <c r="C3" s="74"/>
      <c r="D3" s="74"/>
      <c r="E3" s="74"/>
      <c r="F3" s="74"/>
      <c r="G3" s="74"/>
      <c r="H3" s="74"/>
      <c r="I3" s="74"/>
      <c r="J3" s="74"/>
      <c r="K3"/>
      <c r="L3"/>
      <c r="M3" s="80" t="s">
        <v>2</v>
      </c>
      <c r="N3"/>
      <c r="O3"/>
    </row>
    <row r="4" spans="1:15" ht="21" customHeight="1">
      <c r="A4" s="75" t="s">
        <v>223</v>
      </c>
      <c r="B4" s="75"/>
      <c r="C4" s="75"/>
      <c r="D4" s="76" t="s">
        <v>120</v>
      </c>
      <c r="E4" s="76" t="s">
        <v>224</v>
      </c>
      <c r="F4" s="76" t="s">
        <v>50</v>
      </c>
      <c r="G4" s="75" t="s">
        <v>51</v>
      </c>
      <c r="H4" s="75"/>
      <c r="I4" s="75"/>
      <c r="J4" s="76" t="s">
        <v>52</v>
      </c>
      <c r="K4" s="76" t="s">
        <v>225</v>
      </c>
      <c r="L4" s="76" t="s">
        <v>54</v>
      </c>
      <c r="M4" s="76" t="s">
        <v>55</v>
      </c>
      <c r="N4"/>
      <c r="O4"/>
    </row>
    <row r="5" spans="1:15" ht="21" customHeight="1">
      <c r="A5" s="76" t="s">
        <v>73</v>
      </c>
      <c r="B5" s="76" t="s">
        <v>74</v>
      </c>
      <c r="C5" s="76" t="s">
        <v>75</v>
      </c>
      <c r="D5" s="76"/>
      <c r="E5" s="76"/>
      <c r="F5" s="76"/>
      <c r="G5" s="76" t="s">
        <v>58</v>
      </c>
      <c r="H5" s="76" t="s">
        <v>226</v>
      </c>
      <c r="I5" s="81" t="s">
        <v>227</v>
      </c>
      <c r="J5" s="76"/>
      <c r="K5" s="76"/>
      <c r="L5" s="76"/>
      <c r="M5" s="76"/>
      <c r="N5"/>
      <c r="O5" s="79"/>
    </row>
    <row r="6" spans="1:15" ht="30" customHeight="1">
      <c r="A6" s="76"/>
      <c r="B6" s="76"/>
      <c r="C6" s="76"/>
      <c r="D6" s="76"/>
      <c r="E6" s="76"/>
      <c r="F6" s="76"/>
      <c r="G6" s="76"/>
      <c r="H6" s="76"/>
      <c r="I6" s="81"/>
      <c r="J6" s="76"/>
      <c r="K6" s="76"/>
      <c r="L6" s="76"/>
      <c r="M6" s="76"/>
      <c r="N6"/>
      <c r="O6"/>
    </row>
    <row r="7" spans="1:15" s="70" customFormat="1" ht="30" customHeight="1">
      <c r="A7" s="77"/>
      <c r="B7" s="77"/>
      <c r="C7" s="77"/>
      <c r="D7" s="77" t="s">
        <v>58</v>
      </c>
      <c r="E7" s="77"/>
      <c r="F7" s="78">
        <v>636.67</v>
      </c>
      <c r="G7" s="78">
        <v>636.67</v>
      </c>
      <c r="H7" s="78">
        <v>636.67</v>
      </c>
      <c r="I7" s="78">
        <v>0</v>
      </c>
      <c r="J7" s="78">
        <v>0</v>
      </c>
      <c r="K7" s="78">
        <v>0</v>
      </c>
      <c r="L7" s="78">
        <v>0</v>
      </c>
      <c r="M7" s="78">
        <v>0</v>
      </c>
      <c r="N7" s="51"/>
      <c r="O7" s="51"/>
    </row>
    <row r="8" spans="1:15" ht="30" customHeight="1">
      <c r="A8" s="77" t="s">
        <v>76</v>
      </c>
      <c r="B8" s="77"/>
      <c r="C8" s="77"/>
      <c r="D8" s="77" t="s">
        <v>77</v>
      </c>
      <c r="E8" s="77"/>
      <c r="F8" s="78">
        <v>636.67</v>
      </c>
      <c r="G8" s="78">
        <v>636.67</v>
      </c>
      <c r="H8" s="78">
        <v>636.67</v>
      </c>
      <c r="I8" s="78">
        <v>0</v>
      </c>
      <c r="J8" s="78">
        <v>0</v>
      </c>
      <c r="K8" s="78">
        <v>0</v>
      </c>
      <c r="L8" s="78">
        <v>0</v>
      </c>
      <c r="M8" s="78">
        <v>0</v>
      </c>
      <c r="N8"/>
      <c r="O8"/>
    </row>
    <row r="9" spans="1:15" ht="30" customHeight="1">
      <c r="A9" s="77" t="s">
        <v>78</v>
      </c>
      <c r="B9" s="77" t="s">
        <v>79</v>
      </c>
      <c r="C9" s="77"/>
      <c r="D9" s="77" t="s">
        <v>80</v>
      </c>
      <c r="E9" s="77"/>
      <c r="F9" s="78">
        <v>636.67</v>
      </c>
      <c r="G9" s="78">
        <v>636.67</v>
      </c>
      <c r="H9" s="78">
        <v>636.67</v>
      </c>
      <c r="I9" s="78">
        <v>0</v>
      </c>
      <c r="J9" s="78">
        <v>0</v>
      </c>
      <c r="K9" s="78">
        <v>0</v>
      </c>
      <c r="L9" s="78">
        <v>0</v>
      </c>
      <c r="M9" s="78">
        <v>0</v>
      </c>
      <c r="N9"/>
      <c r="O9"/>
    </row>
    <row r="10" spans="1:15" ht="30" customHeight="1">
      <c r="A10" s="77" t="s">
        <v>81</v>
      </c>
      <c r="B10" s="77" t="s">
        <v>82</v>
      </c>
      <c r="C10" s="77" t="s">
        <v>85</v>
      </c>
      <c r="D10" s="77" t="s">
        <v>86</v>
      </c>
      <c r="E10" s="77"/>
      <c r="F10" s="78">
        <v>636.67</v>
      </c>
      <c r="G10" s="78">
        <v>636.67</v>
      </c>
      <c r="H10" s="78">
        <v>636.67</v>
      </c>
      <c r="I10" s="78">
        <v>0</v>
      </c>
      <c r="J10" s="78">
        <v>0</v>
      </c>
      <c r="K10" s="78">
        <v>0</v>
      </c>
      <c r="L10" s="78">
        <v>0</v>
      </c>
      <c r="M10" s="78">
        <v>0</v>
      </c>
      <c r="N10"/>
      <c r="O10"/>
    </row>
    <row r="11" spans="1:15" ht="30" customHeight="1">
      <c r="A11" s="77" t="s">
        <v>228</v>
      </c>
      <c r="B11" s="77" t="s">
        <v>229</v>
      </c>
      <c r="C11" s="77" t="s">
        <v>115</v>
      </c>
      <c r="D11" s="77" t="s">
        <v>230</v>
      </c>
      <c r="E11" s="77" t="s">
        <v>164</v>
      </c>
      <c r="F11" s="78">
        <v>38.25</v>
      </c>
      <c r="G11" s="78">
        <v>38.25</v>
      </c>
      <c r="H11" s="78">
        <v>38.25</v>
      </c>
      <c r="I11" s="78">
        <v>0</v>
      </c>
      <c r="J11" s="78">
        <v>0</v>
      </c>
      <c r="K11" s="78">
        <v>0</v>
      </c>
      <c r="L11" s="78">
        <v>0</v>
      </c>
      <c r="M11" s="78">
        <v>0</v>
      </c>
      <c r="N11"/>
      <c r="O11"/>
    </row>
    <row r="12" spans="1:15" ht="30" customHeight="1">
      <c r="A12" s="77" t="s">
        <v>228</v>
      </c>
      <c r="B12" s="77" t="s">
        <v>229</v>
      </c>
      <c r="C12" s="77" t="s">
        <v>115</v>
      </c>
      <c r="D12" s="77" t="s">
        <v>230</v>
      </c>
      <c r="E12" s="77" t="s">
        <v>231</v>
      </c>
      <c r="F12" s="78">
        <v>22.95</v>
      </c>
      <c r="G12" s="78">
        <v>22.95</v>
      </c>
      <c r="H12" s="78">
        <v>22.95</v>
      </c>
      <c r="I12" s="78">
        <v>0</v>
      </c>
      <c r="J12" s="78">
        <v>0</v>
      </c>
      <c r="K12" s="78">
        <v>0</v>
      </c>
      <c r="L12" s="78">
        <v>0</v>
      </c>
      <c r="M12" s="78">
        <v>0</v>
      </c>
      <c r="N12"/>
      <c r="O12"/>
    </row>
    <row r="13" spans="1:15" ht="30" customHeight="1">
      <c r="A13" s="77" t="s">
        <v>228</v>
      </c>
      <c r="B13" s="77" t="s">
        <v>229</v>
      </c>
      <c r="C13" s="77" t="s">
        <v>115</v>
      </c>
      <c r="D13" s="77" t="s">
        <v>230</v>
      </c>
      <c r="E13" s="77" t="s">
        <v>232</v>
      </c>
      <c r="F13" s="78">
        <v>104.61</v>
      </c>
      <c r="G13" s="78">
        <v>104.61</v>
      </c>
      <c r="H13" s="78">
        <v>104.61</v>
      </c>
      <c r="I13" s="78">
        <v>0</v>
      </c>
      <c r="J13" s="78">
        <v>0</v>
      </c>
      <c r="K13" s="78">
        <v>0</v>
      </c>
      <c r="L13" s="78">
        <v>0</v>
      </c>
      <c r="M13" s="78">
        <v>0</v>
      </c>
      <c r="N13"/>
      <c r="O13"/>
    </row>
    <row r="14" spans="1:15" ht="30" customHeight="1">
      <c r="A14" s="77" t="s">
        <v>228</v>
      </c>
      <c r="B14" s="77" t="s">
        <v>229</v>
      </c>
      <c r="C14" s="77" t="s">
        <v>115</v>
      </c>
      <c r="D14" s="77" t="s">
        <v>230</v>
      </c>
      <c r="E14" s="77" t="s">
        <v>233</v>
      </c>
      <c r="F14" s="78">
        <v>470.86</v>
      </c>
      <c r="G14" s="78">
        <v>470.86</v>
      </c>
      <c r="H14" s="78">
        <v>470.86</v>
      </c>
      <c r="I14" s="78">
        <v>0</v>
      </c>
      <c r="J14" s="78">
        <v>0</v>
      </c>
      <c r="K14" s="78">
        <v>0</v>
      </c>
      <c r="L14" s="78">
        <v>0</v>
      </c>
      <c r="M14" s="78">
        <v>0</v>
      </c>
      <c r="N14"/>
      <c r="O14"/>
    </row>
    <row r="15" spans="1:15" ht="12.75" customHeight="1">
      <c r="A15" s="74"/>
      <c r="B15" s="74"/>
      <c r="C15" s="79"/>
      <c r="D15" s="79"/>
      <c r="E15" s="79"/>
      <c r="F15" s="79"/>
      <c r="G15"/>
      <c r="H15"/>
      <c r="I15"/>
      <c r="J15"/>
      <c r="K15"/>
      <c r="L15"/>
      <c r="M15"/>
      <c r="N15"/>
      <c r="O15"/>
    </row>
    <row r="16" spans="1:15" ht="12.75" customHeight="1">
      <c r="A16" s="79"/>
      <c r="B16" s="79"/>
      <c r="C16"/>
      <c r="D16" s="79"/>
      <c r="E16" s="79"/>
      <c r="F16" s="79"/>
      <c r="G16"/>
      <c r="H16"/>
      <c r="I16"/>
      <c r="J16"/>
      <c r="K16"/>
      <c r="L16"/>
      <c r="M16"/>
      <c r="N16"/>
      <c r="O16"/>
    </row>
    <row r="17" spans="1:15" ht="12.75" customHeight="1">
      <c r="A17" s="74"/>
      <c r="B17" s="79"/>
      <c r="C17" s="79"/>
      <c r="D17" s="79"/>
      <c r="E17" s="79"/>
      <c r="F17" s="79"/>
      <c r="G17"/>
      <c r="H17"/>
      <c r="I17"/>
      <c r="J17"/>
      <c r="K17"/>
      <c r="L17"/>
      <c r="M17"/>
      <c r="N17"/>
      <c r="O17"/>
    </row>
    <row r="18" spans="1:15" ht="12.75" customHeight="1">
      <c r="A18" s="74"/>
      <c r="B18" s="74"/>
      <c r="C18" s="74"/>
      <c r="D18" s="79"/>
      <c r="E18" s="79"/>
      <c r="F18" s="79"/>
      <c r="G18"/>
      <c r="H18"/>
      <c r="I18"/>
      <c r="J18"/>
      <c r="K18"/>
      <c r="L18"/>
      <c r="M18"/>
      <c r="N18"/>
      <c r="O18"/>
    </row>
    <row r="19" spans="1:15" ht="12.75" customHeight="1">
      <c r="A19" s="74"/>
      <c r="B19" s="74"/>
      <c r="C19" s="74"/>
      <c r="D19" s="79"/>
      <c r="E19" s="79"/>
      <c r="F19" s="79"/>
      <c r="G19"/>
      <c r="H19"/>
      <c r="I19"/>
      <c r="J19"/>
      <c r="K19"/>
      <c r="L19"/>
      <c r="M19"/>
      <c r="N19"/>
      <c r="O19"/>
    </row>
    <row r="20" spans="1:15" ht="12.75" customHeight="1">
      <c r="A20"/>
      <c r="B20"/>
      <c r="C20"/>
      <c r="D20"/>
      <c r="E20"/>
      <c r="F20"/>
      <c r="G20"/>
      <c r="H20"/>
      <c r="I20"/>
      <c r="J20"/>
      <c r="K20"/>
      <c r="L20"/>
      <c r="M20"/>
      <c r="N20"/>
      <c r="O20"/>
    </row>
    <row r="21" spans="1:15" ht="12.75" customHeight="1">
      <c r="A21" s="74"/>
      <c r="B21" s="74"/>
      <c r="C21" s="74"/>
      <c r="D21" s="74"/>
      <c r="E21" s="74"/>
      <c r="F21" s="79"/>
      <c r="G21"/>
      <c r="H21"/>
      <c r="I21"/>
      <c r="J21"/>
      <c r="K21"/>
      <c r="L21"/>
      <c r="M21"/>
      <c r="N21"/>
      <c r="O21"/>
    </row>
  </sheetData>
  <sheetProtection formatCells="0" formatColumns="0" formatRows="0"/>
  <mergeCells count="13">
    <mergeCell ref="A5:A6"/>
    <mergeCell ref="B5:B6"/>
    <mergeCell ref="C5:C6"/>
    <mergeCell ref="D4:D6"/>
    <mergeCell ref="E4:E6"/>
    <mergeCell ref="F4:F6"/>
    <mergeCell ref="G5:G6"/>
    <mergeCell ref="H5:H6"/>
    <mergeCell ref="I5:I6"/>
    <mergeCell ref="J4:J6"/>
    <mergeCell ref="K4:K6"/>
    <mergeCell ref="L4:L6"/>
    <mergeCell ref="M4:M6"/>
  </mergeCells>
  <printOptions horizontalCentered="1"/>
  <pageMargins left="0.75" right="0.196527777777778" top="1" bottom="1" header="0.5" footer="0.5"/>
  <pageSetup fitToHeight="0" fitToWidth="1" horizontalDpi="300" verticalDpi="300" orientation="landscape" paperSize="9" scale="9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G13"/>
  <sheetViews>
    <sheetView showGridLines="0" showZeros="0" workbookViewId="0" topLeftCell="A1">
      <selection activeCell="C10" sqref="C10"/>
    </sheetView>
  </sheetViews>
  <sheetFormatPr defaultColWidth="9.16015625" defaultRowHeight="12.75" customHeight="1"/>
  <cols>
    <col min="1" max="1" width="34" style="52" customWidth="1"/>
    <col min="2" max="2" width="16" style="52" customWidth="1"/>
    <col min="3" max="4" width="16.33203125" style="52" customWidth="1"/>
    <col min="5" max="5" width="18" style="52" customWidth="1"/>
    <col min="6" max="6" width="17.66015625" style="52" customWidth="1"/>
    <col min="7" max="7" width="14.83203125" style="52" customWidth="1"/>
    <col min="8" max="16384" width="9.16015625" style="52" customWidth="1"/>
  </cols>
  <sheetData>
    <row r="1" ht="21.75" customHeight="1">
      <c r="A1" s="3" t="s">
        <v>234</v>
      </c>
    </row>
    <row r="2" spans="1:241" ht="30.75" customHeight="1">
      <c r="A2" s="53" t="s">
        <v>235</v>
      </c>
      <c r="B2" s="54"/>
      <c r="C2" s="54"/>
      <c r="D2" s="54"/>
      <c r="E2" s="54"/>
      <c r="F2" s="54"/>
      <c r="G2" s="54"/>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row>
    <row r="3" spans="1:241" ht="22.5" customHeight="1">
      <c r="A3" s="55"/>
      <c r="B3" s="55"/>
      <c r="C3" s="55"/>
      <c r="D3" s="55"/>
      <c r="E3" s="56" t="s">
        <v>2</v>
      </c>
      <c r="F3" s="56"/>
      <c r="G3" s="56"/>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row>
    <row r="4" spans="1:241" ht="25.5" customHeight="1">
      <c r="A4" s="57" t="s">
        <v>57</v>
      </c>
      <c r="B4" s="58" t="s">
        <v>236</v>
      </c>
      <c r="C4" s="59"/>
      <c r="D4" s="59"/>
      <c r="E4" s="59"/>
      <c r="F4" s="59"/>
      <c r="G4" s="60"/>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row>
    <row r="5" spans="1:241" ht="22.5" customHeight="1">
      <c r="A5" s="57"/>
      <c r="B5" s="61" t="s">
        <v>124</v>
      </c>
      <c r="C5" s="61" t="s">
        <v>164</v>
      </c>
      <c r="D5" s="61" t="s">
        <v>237</v>
      </c>
      <c r="E5" s="62" t="s">
        <v>238</v>
      </c>
      <c r="F5" s="63"/>
      <c r="G5" s="61" t="s">
        <v>159</v>
      </c>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row>
    <row r="6" spans="1:241" ht="36" customHeight="1">
      <c r="A6" s="61"/>
      <c r="B6" s="64"/>
      <c r="C6" s="64"/>
      <c r="D6" s="64"/>
      <c r="E6" s="61" t="s">
        <v>239</v>
      </c>
      <c r="F6" s="61" t="s">
        <v>240</v>
      </c>
      <c r="G6" s="64"/>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row>
    <row r="7" spans="1:241" s="51" customFormat="1" ht="23.25" customHeight="1">
      <c r="A7" s="65" t="s">
        <v>58</v>
      </c>
      <c r="B7" s="66">
        <v>426.4</v>
      </c>
      <c r="C7" s="67">
        <v>142.55</v>
      </c>
      <c r="D7" s="66">
        <v>283.85</v>
      </c>
      <c r="E7" s="68">
        <v>0</v>
      </c>
      <c r="F7" s="68">
        <v>283.85</v>
      </c>
      <c r="G7" s="68">
        <v>0</v>
      </c>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row>
    <row r="8" spans="1:7" ht="23.25" customHeight="1">
      <c r="A8" s="65" t="s">
        <v>241</v>
      </c>
      <c r="B8" s="66">
        <v>426.4</v>
      </c>
      <c r="C8" s="67">
        <v>142.55</v>
      </c>
      <c r="D8" s="66">
        <v>283.85</v>
      </c>
      <c r="E8" s="68">
        <v>0</v>
      </c>
      <c r="F8" s="68">
        <v>283.85</v>
      </c>
      <c r="G8" s="68">
        <v>0</v>
      </c>
    </row>
    <row r="9" spans="1:7" ht="23.25" customHeight="1">
      <c r="A9" s="65" t="s">
        <v>242</v>
      </c>
      <c r="B9" s="66">
        <v>220</v>
      </c>
      <c r="C9" s="67">
        <v>40</v>
      </c>
      <c r="D9" s="66">
        <v>180</v>
      </c>
      <c r="E9" s="68">
        <v>0</v>
      </c>
      <c r="F9" s="68">
        <v>180</v>
      </c>
      <c r="G9" s="68">
        <v>0</v>
      </c>
    </row>
    <row r="10" spans="1:7" ht="23.25" customHeight="1">
      <c r="A10" s="65" t="s">
        <v>243</v>
      </c>
      <c r="B10" s="66">
        <v>18.95</v>
      </c>
      <c r="C10" s="67">
        <v>8.8</v>
      </c>
      <c r="D10" s="66">
        <v>10.15</v>
      </c>
      <c r="E10" s="68">
        <v>0</v>
      </c>
      <c r="F10" s="68">
        <v>10.15</v>
      </c>
      <c r="G10" s="68">
        <v>0</v>
      </c>
    </row>
    <row r="11" spans="1:7" ht="23.25" customHeight="1">
      <c r="A11" s="65" t="s">
        <v>244</v>
      </c>
      <c r="B11" s="66">
        <v>88.5</v>
      </c>
      <c r="C11" s="67">
        <v>32.5</v>
      </c>
      <c r="D11" s="66">
        <v>56</v>
      </c>
      <c r="E11" s="68">
        <v>0</v>
      </c>
      <c r="F11" s="68">
        <v>56</v>
      </c>
      <c r="G11" s="68">
        <v>0</v>
      </c>
    </row>
    <row r="12" spans="1:7" ht="23.25" customHeight="1">
      <c r="A12" s="65" t="s">
        <v>245</v>
      </c>
      <c r="B12" s="66">
        <v>19.7</v>
      </c>
      <c r="C12" s="67">
        <v>8</v>
      </c>
      <c r="D12" s="66">
        <v>11.7</v>
      </c>
      <c r="E12" s="68">
        <v>0</v>
      </c>
      <c r="F12" s="68">
        <v>11.7</v>
      </c>
      <c r="G12" s="68">
        <v>0</v>
      </c>
    </row>
    <row r="13" spans="1:7" ht="23.25" customHeight="1">
      <c r="A13" s="65" t="s">
        <v>246</v>
      </c>
      <c r="B13" s="66">
        <v>79.25</v>
      </c>
      <c r="C13" s="67">
        <v>53.25</v>
      </c>
      <c r="D13" s="66">
        <v>26</v>
      </c>
      <c r="E13" s="68">
        <v>0</v>
      </c>
      <c r="F13" s="68">
        <v>26</v>
      </c>
      <c r="G13" s="68">
        <v>0</v>
      </c>
    </row>
  </sheetData>
  <sheetProtection formatCells="0" formatColumns="0" formatRows="0"/>
  <mergeCells count="7">
    <mergeCell ref="E3:G3"/>
    <mergeCell ref="E5:F5"/>
    <mergeCell ref="A4:A6"/>
    <mergeCell ref="B5:B6"/>
    <mergeCell ref="C5:C6"/>
    <mergeCell ref="D5:D6"/>
    <mergeCell ref="G5:G6"/>
  </mergeCells>
  <printOptions horizontalCentered="1"/>
  <pageMargins left="0.389583333333333" right="0.389583333333333" top="0.789583333333333" bottom="0.789583333333333" header="0.5" footer="0.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19"/>
  <sheetViews>
    <sheetView showGridLines="0" showZeros="0" workbookViewId="0" topLeftCell="E10">
      <selection activeCell="E14" sqref="E14"/>
    </sheetView>
  </sheetViews>
  <sheetFormatPr defaultColWidth="9.16015625" defaultRowHeight="11.25"/>
  <cols>
    <col min="1" max="1" width="12.66015625" style="27" customWidth="1"/>
    <col min="2" max="2" width="29.33203125" style="27" customWidth="1"/>
    <col min="3" max="3" width="6.5" style="27" customWidth="1"/>
    <col min="4" max="4" width="10" style="27" customWidth="1"/>
    <col min="5" max="5" width="72.83203125" style="27" customWidth="1"/>
    <col min="6" max="6" width="17.83203125" style="27" customWidth="1"/>
    <col min="7" max="7" width="9.5" style="27" customWidth="1"/>
    <col min="8" max="8" width="28" style="27" customWidth="1"/>
    <col min="9" max="9" width="18.66015625" style="28" customWidth="1"/>
    <col min="10" max="10" width="17.66015625" style="27" customWidth="1"/>
    <col min="11" max="11" width="19.5" style="27" customWidth="1"/>
    <col min="12" max="12" width="19.66015625" style="27" customWidth="1"/>
    <col min="13" max="13" width="10.83203125" style="27" customWidth="1"/>
    <col min="14" max="255" width="9.16015625" style="27" customWidth="1"/>
    <col min="256" max="16384" width="9.16015625" style="27" customWidth="1"/>
  </cols>
  <sheetData>
    <row r="1" spans="1:13" ht="20.25" customHeight="1">
      <c r="A1" s="3" t="s">
        <v>247</v>
      </c>
      <c r="B1"/>
      <c r="C1"/>
      <c r="D1"/>
      <c r="E1"/>
      <c r="F1"/>
      <c r="G1"/>
      <c r="H1"/>
      <c r="I1" s="46"/>
      <c r="J1"/>
      <c r="K1"/>
      <c r="L1"/>
      <c r="M1"/>
    </row>
    <row r="2" spans="1:13" ht="36.75" customHeight="1">
      <c r="A2" s="29" t="s">
        <v>248</v>
      </c>
      <c r="B2" s="29"/>
      <c r="C2" s="29"/>
      <c r="D2" s="29"/>
      <c r="E2" s="29"/>
      <c r="F2" s="29"/>
      <c r="G2" s="29"/>
      <c r="H2" s="29"/>
      <c r="I2" s="29"/>
      <c r="J2" s="29"/>
      <c r="K2" s="29"/>
      <c r="L2" s="29"/>
      <c r="M2" s="29"/>
    </row>
    <row r="3" spans="1:13" ht="21.75" customHeight="1">
      <c r="A3" s="30"/>
      <c r="B3" s="30"/>
      <c r="C3" s="30"/>
      <c r="D3" s="30"/>
      <c r="E3" s="30"/>
      <c r="F3" s="30"/>
      <c r="G3" s="30"/>
      <c r="H3" s="30"/>
      <c r="I3" s="47"/>
      <c r="J3" s="30"/>
      <c r="K3"/>
      <c r="L3"/>
      <c r="M3" s="24" t="s">
        <v>2</v>
      </c>
    </row>
    <row r="4" spans="1:13" ht="36.75" customHeight="1">
      <c r="A4" s="31" t="s">
        <v>56</v>
      </c>
      <c r="B4" s="31" t="s">
        <v>249</v>
      </c>
      <c r="C4" s="31" t="s">
        <v>250</v>
      </c>
      <c r="D4" s="31" t="s">
        <v>251</v>
      </c>
      <c r="E4" s="31" t="s">
        <v>252</v>
      </c>
      <c r="F4" s="31" t="s">
        <v>253</v>
      </c>
      <c r="G4" s="31" t="s">
        <v>254</v>
      </c>
      <c r="H4" s="31" t="s">
        <v>255</v>
      </c>
      <c r="I4" s="48" t="s">
        <v>256</v>
      </c>
      <c r="J4" s="31" t="s">
        <v>257</v>
      </c>
      <c r="K4" s="31" t="s">
        <v>258</v>
      </c>
      <c r="L4" s="49" t="s">
        <v>259</v>
      </c>
      <c r="M4" s="49" t="s">
        <v>260</v>
      </c>
    </row>
    <row r="5" spans="1:13" s="26" customFormat="1" ht="27" customHeight="1">
      <c r="A5" s="32"/>
      <c r="B5" s="32" t="s">
        <v>58</v>
      </c>
      <c r="C5" s="33"/>
      <c r="D5" s="34">
        <v>636.67</v>
      </c>
      <c r="E5" s="35"/>
      <c r="F5" s="33"/>
      <c r="G5" s="36"/>
      <c r="H5" s="37"/>
      <c r="I5" s="50"/>
      <c r="J5" s="36"/>
      <c r="K5" s="36"/>
      <c r="L5" s="33"/>
      <c r="M5" s="33"/>
    </row>
    <row r="6" spans="1:13" ht="27" customHeight="1">
      <c r="A6" s="32" t="s">
        <v>261</v>
      </c>
      <c r="B6" s="32" t="s">
        <v>241</v>
      </c>
      <c r="C6" s="33"/>
      <c r="D6" s="34">
        <v>636.67</v>
      </c>
      <c r="E6" s="35"/>
      <c r="F6" s="33"/>
      <c r="G6" s="36"/>
      <c r="H6" s="37"/>
      <c r="I6" s="50"/>
      <c r="J6" s="36"/>
      <c r="K6" s="36"/>
      <c r="L6" s="33"/>
      <c r="M6" s="33"/>
    </row>
    <row r="7" spans="1:13" ht="27" customHeight="1">
      <c r="A7" s="32" t="s">
        <v>262</v>
      </c>
      <c r="B7" s="32" t="s">
        <v>242</v>
      </c>
      <c r="C7" s="33"/>
      <c r="D7" s="34">
        <v>470.86</v>
      </c>
      <c r="E7" s="35"/>
      <c r="F7" s="33"/>
      <c r="G7" s="36"/>
      <c r="H7" s="37"/>
      <c r="I7" s="50"/>
      <c r="J7" s="36"/>
      <c r="K7" s="36"/>
      <c r="L7" s="33"/>
      <c r="M7" s="33"/>
    </row>
    <row r="8" spans="1:13" ht="266" customHeight="1">
      <c r="A8" s="32" t="s">
        <v>263</v>
      </c>
      <c r="B8" s="32" t="s">
        <v>264</v>
      </c>
      <c r="C8" s="33" t="s">
        <v>265</v>
      </c>
      <c r="D8" s="34">
        <v>470.86</v>
      </c>
      <c r="E8" s="38" t="s">
        <v>266</v>
      </c>
      <c r="F8" s="39" t="s">
        <v>267</v>
      </c>
      <c r="G8" s="40" t="s">
        <v>268</v>
      </c>
      <c r="H8" s="41" t="s">
        <v>269</v>
      </c>
      <c r="I8" s="44" t="s">
        <v>270</v>
      </c>
      <c r="J8" s="40" t="s">
        <v>271</v>
      </c>
      <c r="K8" s="40" t="s">
        <v>272</v>
      </c>
      <c r="L8" s="39" t="s">
        <v>273</v>
      </c>
      <c r="M8" s="39" t="s">
        <v>274</v>
      </c>
    </row>
    <row r="9" spans="1:13" ht="27" customHeight="1">
      <c r="A9" s="32" t="s">
        <v>275</v>
      </c>
      <c r="B9" s="32" t="s">
        <v>243</v>
      </c>
      <c r="C9" s="33"/>
      <c r="D9" s="34">
        <v>26.78</v>
      </c>
      <c r="E9" s="42"/>
      <c r="F9" s="39"/>
      <c r="G9" s="40"/>
      <c r="H9" s="43"/>
      <c r="I9" s="44"/>
      <c r="J9" s="40"/>
      <c r="K9" s="40"/>
      <c r="L9" s="39"/>
      <c r="M9" s="39"/>
    </row>
    <row r="10" spans="1:13" ht="166" customHeight="1">
      <c r="A10" s="32" t="s">
        <v>276</v>
      </c>
      <c r="B10" s="32" t="s">
        <v>277</v>
      </c>
      <c r="C10" s="33" t="s">
        <v>265</v>
      </c>
      <c r="D10" s="34">
        <v>26.78</v>
      </c>
      <c r="E10" s="38" t="s">
        <v>278</v>
      </c>
      <c r="F10" s="44" t="s">
        <v>279</v>
      </c>
      <c r="G10" s="40" t="s">
        <v>280</v>
      </c>
      <c r="H10" s="43" t="s">
        <v>281</v>
      </c>
      <c r="I10" s="44" t="s">
        <v>282</v>
      </c>
      <c r="J10" s="40" t="s">
        <v>283</v>
      </c>
      <c r="K10" s="40" t="s">
        <v>284</v>
      </c>
      <c r="L10" s="39" t="s">
        <v>285</v>
      </c>
      <c r="M10" s="39" t="s">
        <v>286</v>
      </c>
    </row>
    <row r="11" spans="1:13" ht="27" customHeight="1">
      <c r="A11" s="32" t="s">
        <v>287</v>
      </c>
      <c r="B11" s="32" t="s">
        <v>244</v>
      </c>
      <c r="C11" s="33"/>
      <c r="D11" s="34">
        <v>77.83</v>
      </c>
      <c r="E11" s="42"/>
      <c r="F11" s="39"/>
      <c r="G11" s="40"/>
      <c r="H11" s="43"/>
      <c r="I11" s="44"/>
      <c r="J11" s="40"/>
      <c r="K11" s="40"/>
      <c r="L11" s="39"/>
      <c r="M11" s="39"/>
    </row>
    <row r="12" spans="1:13" ht="79" customHeight="1">
      <c r="A12" s="32" t="s">
        <v>288</v>
      </c>
      <c r="B12" s="32" t="s">
        <v>277</v>
      </c>
      <c r="C12" s="33" t="s">
        <v>265</v>
      </c>
      <c r="D12" s="34">
        <v>77.83</v>
      </c>
      <c r="E12" s="38" t="s">
        <v>289</v>
      </c>
      <c r="F12" s="39" t="s">
        <v>290</v>
      </c>
      <c r="G12" s="40" t="s">
        <v>291</v>
      </c>
      <c r="H12" s="43" t="s">
        <v>292</v>
      </c>
      <c r="I12" s="44" t="s">
        <v>293</v>
      </c>
      <c r="J12" s="40" t="s">
        <v>293</v>
      </c>
      <c r="K12" s="40" t="s">
        <v>294</v>
      </c>
      <c r="L12" s="39" t="s">
        <v>295</v>
      </c>
      <c r="M12" s="39" t="s">
        <v>296</v>
      </c>
    </row>
    <row r="13" spans="1:13" ht="27" customHeight="1">
      <c r="A13" s="32" t="s">
        <v>297</v>
      </c>
      <c r="B13" s="32" t="s">
        <v>245</v>
      </c>
      <c r="C13" s="33"/>
      <c r="D13" s="34">
        <v>22.95</v>
      </c>
      <c r="E13" s="42"/>
      <c r="F13" s="39"/>
      <c r="G13" s="40"/>
      <c r="H13" s="43"/>
      <c r="I13" s="44"/>
      <c r="J13" s="40"/>
      <c r="K13" s="40"/>
      <c r="L13" s="39"/>
      <c r="M13" s="39"/>
    </row>
    <row r="14" spans="1:13" ht="157" customHeight="1">
      <c r="A14" s="32" t="s">
        <v>298</v>
      </c>
      <c r="B14" s="32" t="s">
        <v>299</v>
      </c>
      <c r="C14" s="33" t="s">
        <v>265</v>
      </c>
      <c r="D14" s="34">
        <v>22.95</v>
      </c>
      <c r="E14" s="38" t="s">
        <v>300</v>
      </c>
      <c r="F14" s="39" t="s">
        <v>301</v>
      </c>
      <c r="G14" s="40" t="s">
        <v>302</v>
      </c>
      <c r="H14" s="41" t="s">
        <v>300</v>
      </c>
      <c r="I14" s="44" t="s">
        <v>303</v>
      </c>
      <c r="J14" s="40" t="s">
        <v>303</v>
      </c>
      <c r="K14" s="40" t="s">
        <v>303</v>
      </c>
      <c r="L14" s="39" t="s">
        <v>303</v>
      </c>
      <c r="M14" s="39" t="s">
        <v>304</v>
      </c>
    </row>
    <row r="15" spans="1:13" ht="27" customHeight="1">
      <c r="A15" s="32" t="s">
        <v>305</v>
      </c>
      <c r="B15" s="32" t="s">
        <v>246</v>
      </c>
      <c r="C15" s="33"/>
      <c r="D15" s="34">
        <v>38.25</v>
      </c>
      <c r="E15" s="42"/>
      <c r="F15" s="39"/>
      <c r="G15" s="40"/>
      <c r="H15" s="43"/>
      <c r="I15" s="44"/>
      <c r="J15" s="40"/>
      <c r="K15" s="40"/>
      <c r="L15" s="39"/>
      <c r="M15" s="39"/>
    </row>
    <row r="16" spans="1:13" ht="114" customHeight="1">
      <c r="A16" s="32" t="s">
        <v>306</v>
      </c>
      <c r="B16" s="32" t="s">
        <v>307</v>
      </c>
      <c r="C16" s="33" t="s">
        <v>265</v>
      </c>
      <c r="D16" s="34">
        <v>38.25</v>
      </c>
      <c r="E16" s="38" t="s">
        <v>308</v>
      </c>
      <c r="F16" s="39" t="s">
        <v>309</v>
      </c>
      <c r="G16" s="40" t="s">
        <v>310</v>
      </c>
      <c r="H16" s="43" t="s">
        <v>311</v>
      </c>
      <c r="I16" s="44" t="s">
        <v>311</v>
      </c>
      <c r="J16" s="40" t="s">
        <v>312</v>
      </c>
      <c r="K16" s="40" t="s">
        <v>313</v>
      </c>
      <c r="L16" s="39" t="s">
        <v>313</v>
      </c>
      <c r="M16" s="39" t="s">
        <v>314</v>
      </c>
    </row>
    <row r="17" spans="1:13" ht="11.25" customHeight="1">
      <c r="A17" s="30"/>
      <c r="B17" s="45"/>
      <c r="C17" s="45"/>
      <c r="D17" s="45"/>
      <c r="E17" s="45"/>
      <c r="F17" s="45"/>
      <c r="G17" s="45"/>
      <c r="H17"/>
      <c r="I17" s="46"/>
      <c r="J17"/>
      <c r="K17" s="45"/>
      <c r="L17"/>
      <c r="M17"/>
    </row>
    <row r="18" spans="1:13" ht="11.25" customHeight="1">
      <c r="A18" s="30"/>
      <c r="B18" s="30"/>
      <c r="C18" s="45"/>
      <c r="D18" s="45"/>
      <c r="E18"/>
      <c r="F18"/>
      <c r="G18"/>
      <c r="H18"/>
      <c r="I18" s="46"/>
      <c r="J18" s="45"/>
      <c r="K18" s="45"/>
      <c r="L18"/>
      <c r="M18"/>
    </row>
    <row r="19" spans="1:13" ht="11.25" customHeight="1">
      <c r="A19" s="30"/>
      <c r="B19" s="30"/>
      <c r="C19" s="30"/>
      <c r="D19" s="45"/>
      <c r="E19"/>
      <c r="F19"/>
      <c r="G19"/>
      <c r="H19"/>
      <c r="I19" s="46"/>
      <c r="J19" s="45"/>
      <c r="K19"/>
      <c r="L19"/>
      <c r="M19"/>
    </row>
  </sheetData>
  <sheetProtection formatCells="0" formatColumns="0" formatRows="0"/>
  <mergeCells count="1">
    <mergeCell ref="A2:M2"/>
  </mergeCells>
  <printOptions/>
  <pageMargins left="0.751388888888889" right="0.0784722222222222" top="0.550694444444444" bottom="0.196527777777778" header="0.5" footer="0.393055555555556"/>
  <pageSetup fitToHeight="0" horizontalDpi="300" verticalDpi="300" orientation="landscape" paperSize="9" scale="62"/>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18"/>
  <sheetViews>
    <sheetView showGridLines="0" showZeros="0" workbookViewId="0" topLeftCell="A1">
      <selection activeCell="C6" sqref="C6:C11"/>
    </sheetView>
  </sheetViews>
  <sheetFormatPr defaultColWidth="9.16015625" defaultRowHeight="11.25"/>
  <cols>
    <col min="1" max="1" width="13.5" style="116" customWidth="1"/>
    <col min="2" max="2" width="31" style="116" customWidth="1"/>
    <col min="3" max="3" width="24.33203125" style="116" customWidth="1"/>
    <col min="4" max="4" width="24.5" style="116" customWidth="1"/>
    <col min="5" max="5" width="17.33203125" style="116" customWidth="1"/>
    <col min="6" max="6" width="17.83203125" style="116" customWidth="1"/>
    <col min="7" max="7" width="16.16015625" style="116" customWidth="1"/>
    <col min="8" max="8" width="17.83203125" style="116" customWidth="1"/>
    <col min="9" max="16384" width="8" style="116" customWidth="1"/>
  </cols>
  <sheetData>
    <row r="1" spans="1:253" ht="20.1" customHeight="1">
      <c r="A1" s="270" t="s">
        <v>47</v>
      </c>
      <c r="B1" s="271"/>
      <c r="C1" s="271"/>
      <c r="D1" s="271"/>
      <c r="E1" s="255"/>
      <c r="F1" s="256"/>
      <c r="G1" s="268"/>
      <c r="H1" s="268"/>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34.5" customHeight="1">
      <c r="A2" s="117" t="s">
        <v>48</v>
      </c>
      <c r="B2" s="272"/>
      <c r="C2" s="272"/>
      <c r="D2" s="272"/>
      <c r="E2" s="272"/>
      <c r="F2" s="272"/>
      <c r="G2" s="272"/>
      <c r="H2" s="27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16.5" customHeight="1">
      <c r="A3" s="119"/>
      <c r="B3" s="119"/>
      <c r="C3" s="119"/>
      <c r="D3" s="119"/>
      <c r="E3" s="255"/>
      <c r="F3" s="258"/>
      <c r="G3" s="273" t="s">
        <v>2</v>
      </c>
      <c r="H3" s="274"/>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9.25" customHeight="1">
      <c r="A4" s="57" t="s">
        <v>49</v>
      </c>
      <c r="B4" s="57"/>
      <c r="C4" s="57" t="s">
        <v>50</v>
      </c>
      <c r="D4" s="261" t="s">
        <v>51</v>
      </c>
      <c r="E4" s="261" t="s">
        <v>52</v>
      </c>
      <c r="F4" s="261" t="s">
        <v>53</v>
      </c>
      <c r="G4" s="57" t="s">
        <v>54</v>
      </c>
      <c r="H4" s="57" t="s">
        <v>55</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33.75" customHeight="1">
      <c r="A5" s="61" t="s">
        <v>56</v>
      </c>
      <c r="B5" s="61" t="s">
        <v>57</v>
      </c>
      <c r="C5" s="61"/>
      <c r="D5" s="267"/>
      <c r="E5" s="267"/>
      <c r="F5" s="267"/>
      <c r="G5" s="61"/>
      <c r="H5" s="61"/>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s="115" customFormat="1" ht="27" customHeight="1">
      <c r="A6" s="65"/>
      <c r="B6" s="65" t="s">
        <v>58</v>
      </c>
      <c r="C6" s="187">
        <f aca="true" t="shared" si="0" ref="C6:C11">D6</f>
        <v>3140.52</v>
      </c>
      <c r="D6" s="187">
        <f>SUM(D7:D11)</f>
        <v>3140.52</v>
      </c>
      <c r="E6" s="187">
        <v>0</v>
      </c>
      <c r="F6" s="66">
        <v>0</v>
      </c>
      <c r="G6" s="187">
        <v>0</v>
      </c>
      <c r="H6" s="66">
        <v>0</v>
      </c>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row>
    <row r="7" spans="1:253" ht="27" customHeight="1">
      <c r="A7" s="65" t="s">
        <v>59</v>
      </c>
      <c r="B7" s="65" t="s">
        <v>60</v>
      </c>
      <c r="C7" s="187">
        <f t="shared" si="0"/>
        <v>2115.89</v>
      </c>
      <c r="D7" s="187">
        <f>2021.41+94.48</f>
        <v>2115.89</v>
      </c>
      <c r="E7" s="187">
        <v>0</v>
      </c>
      <c r="F7" s="66">
        <v>0</v>
      </c>
      <c r="G7" s="187">
        <v>0</v>
      </c>
      <c r="H7" s="66">
        <v>0</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27" customHeight="1">
      <c r="A8" s="65" t="s">
        <v>61</v>
      </c>
      <c r="B8" s="65" t="s">
        <v>62</v>
      </c>
      <c r="C8" s="187">
        <f t="shared" si="0"/>
        <v>65.43</v>
      </c>
      <c r="D8" s="187">
        <v>65.43</v>
      </c>
      <c r="E8" s="187">
        <v>0</v>
      </c>
      <c r="F8" s="66">
        <v>0</v>
      </c>
      <c r="G8" s="187">
        <v>0</v>
      </c>
      <c r="H8" s="66">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7" customHeight="1">
      <c r="A9" s="65" t="s">
        <v>63</v>
      </c>
      <c r="B9" s="65" t="s">
        <v>64</v>
      </c>
      <c r="C9" s="187">
        <f t="shared" si="0"/>
        <v>204.79</v>
      </c>
      <c r="D9" s="187">
        <v>204.79</v>
      </c>
      <c r="E9" s="187">
        <v>0</v>
      </c>
      <c r="F9" s="66">
        <v>0</v>
      </c>
      <c r="G9" s="187">
        <v>0</v>
      </c>
      <c r="H9" s="66">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7" customHeight="1">
      <c r="A10" s="65" t="s">
        <v>65</v>
      </c>
      <c r="B10" s="65" t="s">
        <v>66</v>
      </c>
      <c r="C10" s="187">
        <f t="shared" si="0"/>
        <v>52.93</v>
      </c>
      <c r="D10" s="187">
        <v>52.93</v>
      </c>
      <c r="E10" s="187">
        <v>0</v>
      </c>
      <c r="F10" s="66">
        <v>0</v>
      </c>
      <c r="G10" s="187">
        <v>0</v>
      </c>
      <c r="H10" s="66">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7" customHeight="1">
      <c r="A11" s="65" t="s">
        <v>67</v>
      </c>
      <c r="B11" s="65" t="s">
        <v>68</v>
      </c>
      <c r="C11" s="187">
        <f t="shared" si="0"/>
        <v>701.48</v>
      </c>
      <c r="D11" s="187">
        <f>700.12+1.36</f>
        <v>701.48</v>
      </c>
      <c r="E11" s="187">
        <v>0</v>
      </c>
      <c r="F11" s="66">
        <v>0</v>
      </c>
      <c r="G11" s="187">
        <v>0</v>
      </c>
      <c r="H11" s="66">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30"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30"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sheetData>
  <sheetProtection formatCells="0" formatColumns="0" formatRows="0"/>
  <mergeCells count="10">
    <mergeCell ref="G1:H1"/>
    <mergeCell ref="A3:D3"/>
    <mergeCell ref="G3:H3"/>
    <mergeCell ref="A4:B4"/>
    <mergeCell ref="C4:C5"/>
    <mergeCell ref="D4:D5"/>
    <mergeCell ref="E4:E5"/>
    <mergeCell ref="F4:F5"/>
    <mergeCell ref="G4:G5"/>
    <mergeCell ref="H4:H5"/>
  </mergeCells>
  <printOptions/>
  <pageMargins left="0.709722222222222" right="0.118055555555556" top="0.75" bottom="0.75" header="0.309722222222222" footer="0.309722222222222"/>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9"/>
  <sheetViews>
    <sheetView showGridLines="0" showZeros="0" workbookViewId="0" topLeftCell="E1">
      <selection activeCell="O10" sqref="O10"/>
    </sheetView>
  </sheetViews>
  <sheetFormatPr defaultColWidth="9.16015625" defaultRowHeight="11.25"/>
  <cols>
    <col min="1" max="1" width="10.83203125" style="2" customWidth="1"/>
    <col min="2" max="2" width="6.5" style="2" customWidth="1"/>
    <col min="3" max="3" width="10.83203125" style="2" customWidth="1"/>
    <col min="4" max="4" width="64.16015625" style="2" customWidth="1"/>
    <col min="5" max="5" width="31.83203125" style="2" customWidth="1"/>
    <col min="6" max="10" width="9" style="2" customWidth="1"/>
    <col min="11" max="11" width="16.5" style="2" customWidth="1"/>
    <col min="12" max="12" width="21.16015625" style="2" customWidth="1"/>
    <col min="13" max="13" width="10.16015625" style="2" customWidth="1"/>
    <col min="14" max="255" width="9.16015625" style="2" customWidth="1"/>
    <col min="256" max="16384" width="9.16015625" style="2" customWidth="1"/>
  </cols>
  <sheetData>
    <row r="1" spans="1:14" ht="24" customHeight="1">
      <c r="A1" s="3" t="s">
        <v>315</v>
      </c>
      <c r="B1"/>
      <c r="C1"/>
      <c r="D1"/>
      <c r="E1"/>
      <c r="F1"/>
      <c r="G1"/>
      <c r="H1"/>
      <c r="I1"/>
      <c r="J1"/>
      <c r="K1"/>
      <c r="L1"/>
      <c r="M1"/>
      <c r="N1"/>
    </row>
    <row r="2" spans="1:14" ht="35.25" customHeight="1">
      <c r="A2" s="4" t="s">
        <v>316</v>
      </c>
      <c r="B2" s="4"/>
      <c r="C2" s="4"/>
      <c r="D2" s="4"/>
      <c r="E2" s="4"/>
      <c r="F2" s="4"/>
      <c r="G2" s="4"/>
      <c r="H2" s="4"/>
      <c r="I2" s="4"/>
      <c r="J2" s="4"/>
      <c r="K2" s="4"/>
      <c r="L2" s="4"/>
      <c r="M2" s="4"/>
      <c r="N2"/>
    </row>
    <row r="3" spans="1:14" ht="22.5" customHeight="1">
      <c r="A3" s="5"/>
      <c r="B3" s="5"/>
      <c r="C3" s="5"/>
      <c r="D3" s="5"/>
      <c r="E3" s="5"/>
      <c r="F3" s="5"/>
      <c r="G3" s="5"/>
      <c r="H3"/>
      <c r="I3"/>
      <c r="J3"/>
      <c r="K3"/>
      <c r="L3"/>
      <c r="M3" s="24" t="s">
        <v>2</v>
      </c>
      <c r="N3"/>
    </row>
    <row r="4" spans="1:14" ht="27" customHeight="1">
      <c r="A4" s="6" t="s">
        <v>56</v>
      </c>
      <c r="B4" s="6" t="s">
        <v>57</v>
      </c>
      <c r="C4" s="6" t="s">
        <v>317</v>
      </c>
      <c r="D4" s="6" t="s">
        <v>318</v>
      </c>
      <c r="E4" s="7" t="s">
        <v>319</v>
      </c>
      <c r="F4" s="8" t="s">
        <v>320</v>
      </c>
      <c r="G4" s="9"/>
      <c r="H4" s="9"/>
      <c r="I4" s="9"/>
      <c r="J4" s="9"/>
      <c r="K4" s="9" t="s">
        <v>321</v>
      </c>
      <c r="L4" s="9"/>
      <c r="M4" s="9"/>
      <c r="N4"/>
    </row>
    <row r="5" spans="1:14" ht="42" customHeight="1">
      <c r="A5" s="10"/>
      <c r="B5" s="10"/>
      <c r="C5" s="10"/>
      <c r="D5" s="10"/>
      <c r="E5" s="11"/>
      <c r="F5" s="12" t="s">
        <v>322</v>
      </c>
      <c r="G5" s="13" t="s">
        <v>323</v>
      </c>
      <c r="H5" s="13" t="s">
        <v>324</v>
      </c>
      <c r="I5" s="13" t="s">
        <v>325</v>
      </c>
      <c r="J5" s="13" t="s">
        <v>326</v>
      </c>
      <c r="K5" s="13" t="s">
        <v>327</v>
      </c>
      <c r="L5" s="25" t="s">
        <v>328</v>
      </c>
      <c r="M5" s="25" t="s">
        <v>329</v>
      </c>
      <c r="N5"/>
    </row>
    <row r="6" spans="1:14" s="1" customFormat="1" ht="80" customHeight="1">
      <c r="A6" s="14"/>
      <c r="B6" s="15" t="s">
        <v>58</v>
      </c>
      <c r="C6" s="16">
        <v>3044.68</v>
      </c>
      <c r="D6" s="17"/>
      <c r="E6" s="18"/>
      <c r="F6" s="18"/>
      <c r="G6" s="19"/>
      <c r="H6" s="17"/>
      <c r="I6" s="18"/>
      <c r="J6" s="18"/>
      <c r="K6" s="18"/>
      <c r="L6" s="17"/>
      <c r="M6" s="17"/>
      <c r="N6" s="23"/>
    </row>
    <row r="7" spans="1:14" ht="80" customHeight="1">
      <c r="A7" s="14" t="s">
        <v>261</v>
      </c>
      <c r="B7" s="15" t="s">
        <v>241</v>
      </c>
      <c r="C7" s="16">
        <v>3044.68</v>
      </c>
      <c r="D7" s="17"/>
      <c r="E7" s="18"/>
      <c r="F7" s="18"/>
      <c r="G7" s="19"/>
      <c r="H7" s="17"/>
      <c r="I7" s="18"/>
      <c r="J7" s="18"/>
      <c r="K7" s="18"/>
      <c r="L7" s="17"/>
      <c r="M7" s="17"/>
      <c r="N7" s="23"/>
    </row>
    <row r="8" spans="1:14" ht="300" customHeight="1">
      <c r="A8" s="14" t="s">
        <v>262</v>
      </c>
      <c r="B8" s="15" t="s">
        <v>242</v>
      </c>
      <c r="C8" s="16">
        <v>2021.41</v>
      </c>
      <c r="D8" s="20" t="s">
        <v>266</v>
      </c>
      <c r="E8" s="21" t="s">
        <v>330</v>
      </c>
      <c r="F8" s="21" t="s">
        <v>331</v>
      </c>
      <c r="G8" s="22" t="s">
        <v>331</v>
      </c>
      <c r="H8" s="20" t="s">
        <v>331</v>
      </c>
      <c r="I8" s="21" t="s">
        <v>331</v>
      </c>
      <c r="J8" s="21" t="s">
        <v>332</v>
      </c>
      <c r="K8" s="21" t="s">
        <v>333</v>
      </c>
      <c r="L8" s="20" t="s">
        <v>334</v>
      </c>
      <c r="M8" s="20" t="s">
        <v>335</v>
      </c>
      <c r="N8"/>
    </row>
    <row r="9" spans="1:14" ht="89" customHeight="1">
      <c r="A9" s="14" t="s">
        <v>297</v>
      </c>
      <c r="B9" s="15" t="s">
        <v>245</v>
      </c>
      <c r="C9" s="16">
        <v>52.93</v>
      </c>
      <c r="D9" s="20" t="s">
        <v>336</v>
      </c>
      <c r="E9" s="21" t="s">
        <v>337</v>
      </c>
      <c r="F9" s="21" t="s">
        <v>331</v>
      </c>
      <c r="G9" s="22" t="s">
        <v>331</v>
      </c>
      <c r="H9" s="20" t="s">
        <v>331</v>
      </c>
      <c r="I9" s="21" t="s">
        <v>331</v>
      </c>
      <c r="J9" s="21" t="s">
        <v>338</v>
      </c>
      <c r="K9" s="21" t="s">
        <v>339</v>
      </c>
      <c r="L9" s="20" t="s">
        <v>340</v>
      </c>
      <c r="M9" s="20" t="s">
        <v>341</v>
      </c>
      <c r="N9"/>
    </row>
    <row r="10" spans="1:14" ht="120" customHeight="1">
      <c r="A10" s="14" t="s">
        <v>275</v>
      </c>
      <c r="B10" s="15" t="s">
        <v>243</v>
      </c>
      <c r="C10" s="16">
        <v>65.43</v>
      </c>
      <c r="D10" s="20" t="s">
        <v>342</v>
      </c>
      <c r="E10" s="21" t="s">
        <v>343</v>
      </c>
      <c r="F10" s="21" t="s">
        <v>331</v>
      </c>
      <c r="G10" s="22" t="s">
        <v>331</v>
      </c>
      <c r="H10" s="20" t="s">
        <v>331</v>
      </c>
      <c r="I10" s="21" t="s">
        <v>331</v>
      </c>
      <c r="J10" s="21" t="s">
        <v>344</v>
      </c>
      <c r="K10" s="21" t="s">
        <v>345</v>
      </c>
      <c r="L10" s="20" t="s">
        <v>346</v>
      </c>
      <c r="M10" s="20" t="s">
        <v>347</v>
      </c>
      <c r="N10"/>
    </row>
    <row r="11" spans="1:14" ht="120" customHeight="1">
      <c r="A11" s="14" t="s">
        <v>287</v>
      </c>
      <c r="B11" s="15" t="s">
        <v>244</v>
      </c>
      <c r="C11" s="16">
        <v>204.79</v>
      </c>
      <c r="D11" s="20" t="s">
        <v>348</v>
      </c>
      <c r="E11" s="21" t="s">
        <v>349</v>
      </c>
      <c r="F11" s="21" t="s">
        <v>331</v>
      </c>
      <c r="G11" s="22" t="s">
        <v>331</v>
      </c>
      <c r="H11" s="20" t="s">
        <v>331</v>
      </c>
      <c r="I11" s="21" t="s">
        <v>331</v>
      </c>
      <c r="J11" s="21" t="s">
        <v>350</v>
      </c>
      <c r="K11" s="21" t="s">
        <v>349</v>
      </c>
      <c r="L11" s="20" t="s">
        <v>351</v>
      </c>
      <c r="M11" s="20" t="s">
        <v>352</v>
      </c>
      <c r="N11"/>
    </row>
    <row r="12" spans="1:14" ht="211" customHeight="1">
      <c r="A12" s="14" t="s">
        <v>305</v>
      </c>
      <c r="B12" s="15" t="s">
        <v>246</v>
      </c>
      <c r="C12" s="16">
        <v>700.12</v>
      </c>
      <c r="D12" s="20" t="s">
        <v>353</v>
      </c>
      <c r="E12" s="21" t="s">
        <v>354</v>
      </c>
      <c r="F12" s="21" t="s">
        <v>355</v>
      </c>
      <c r="G12" s="22" t="s">
        <v>331</v>
      </c>
      <c r="H12" s="20" t="s">
        <v>331</v>
      </c>
      <c r="I12" s="21" t="s">
        <v>331</v>
      </c>
      <c r="J12" s="21" t="s">
        <v>356</v>
      </c>
      <c r="K12" s="21" t="s">
        <v>357</v>
      </c>
      <c r="L12" s="20" t="s">
        <v>351</v>
      </c>
      <c r="M12" s="20" t="s">
        <v>358</v>
      </c>
      <c r="N12"/>
    </row>
    <row r="13" spans="1:14" ht="211" customHeight="1">
      <c r="A13" s="5"/>
      <c r="B13" s="23"/>
      <c r="C13" s="23"/>
      <c r="D13"/>
      <c r="E13"/>
      <c r="F13"/>
      <c r="G13"/>
      <c r="H13"/>
      <c r="I13"/>
      <c r="J13"/>
      <c r="K13"/>
      <c r="L13"/>
      <c r="M13" s="23"/>
      <c r="N13"/>
    </row>
    <row r="14" spans="1:14" ht="211" customHeight="1">
      <c r="A14" s="5"/>
      <c r="B14" s="5"/>
      <c r="C14" s="23"/>
      <c r="D14"/>
      <c r="E14"/>
      <c r="F14"/>
      <c r="G14"/>
      <c r="H14"/>
      <c r="I14"/>
      <c r="J14"/>
      <c r="K14"/>
      <c r="L14"/>
      <c r="M14" s="23"/>
      <c r="N14"/>
    </row>
    <row r="15" spans="1:14" ht="9.75" customHeight="1">
      <c r="A15" s="5"/>
      <c r="B15" s="5"/>
      <c r="C15" s="23"/>
      <c r="D15" s="23"/>
      <c r="E15"/>
      <c r="F15"/>
      <c r="G15"/>
      <c r="H15"/>
      <c r="I15"/>
      <c r="J15"/>
      <c r="K15"/>
      <c r="L15"/>
      <c r="M15" s="23"/>
      <c r="N15"/>
    </row>
    <row r="16" spans="1:14" ht="9.75" customHeight="1">
      <c r="A16" s="5"/>
      <c r="B16" s="5"/>
      <c r="C16" s="23"/>
      <c r="D16"/>
      <c r="E16"/>
      <c r="F16"/>
      <c r="G16"/>
      <c r="H16"/>
      <c r="I16"/>
      <c r="J16"/>
      <c r="K16"/>
      <c r="L16"/>
      <c r="M16"/>
      <c r="N16"/>
    </row>
    <row r="17" spans="1:14" ht="9.75" customHeight="1">
      <c r="A17" s="5"/>
      <c r="B17" s="5"/>
      <c r="C17" s="5"/>
      <c r="D17" s="23"/>
      <c r="E17"/>
      <c r="F17"/>
      <c r="G17"/>
      <c r="H17"/>
      <c r="I17"/>
      <c r="J17"/>
      <c r="K17"/>
      <c r="L17"/>
      <c r="M17"/>
      <c r="N17"/>
    </row>
    <row r="18" spans="1:14" ht="12.75" customHeight="1">
      <c r="A18"/>
      <c r="B18"/>
      <c r="C18"/>
      <c r="D18"/>
      <c r="E18"/>
      <c r="F18"/>
      <c r="G18"/>
      <c r="H18"/>
      <c r="I18"/>
      <c r="J18"/>
      <c r="K18"/>
      <c r="L18"/>
      <c r="M18"/>
      <c r="N18"/>
    </row>
    <row r="19" spans="1:14" ht="9.75" customHeight="1">
      <c r="A19" s="5"/>
      <c r="B19" s="5"/>
      <c r="C19" s="5"/>
      <c r="D19" s="23"/>
      <c r="E19"/>
      <c r="F19"/>
      <c r="G19"/>
      <c r="H19"/>
      <c r="I19"/>
      <c r="J19"/>
      <c r="K19"/>
      <c r="L19"/>
      <c r="M19"/>
      <c r="N19"/>
    </row>
  </sheetData>
  <sheetProtection formatCells="0" formatColumns="0" formatRows="0"/>
  <mergeCells count="5">
    <mergeCell ref="A4:A5"/>
    <mergeCell ref="B4:B5"/>
    <mergeCell ref="C4:C5"/>
    <mergeCell ref="D4:D5"/>
    <mergeCell ref="E4:E5"/>
  </mergeCells>
  <printOptions/>
  <pageMargins left="0.751388888888889" right="0.751388888888889" top="1" bottom="0.432638888888889" header="0.5" footer="0.275"/>
  <pageSetup fitToHeight="0" fitToWidth="1" horizontalDpi="300" verticalDpi="300" orientation="landscape" paperSize="9" scale="73"/>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S44"/>
  <sheetViews>
    <sheetView showGridLines="0" showZeros="0" workbookViewId="0" topLeftCell="A1">
      <selection activeCell="A23" sqref="A23:F23"/>
    </sheetView>
  </sheetViews>
  <sheetFormatPr defaultColWidth="9.16015625" defaultRowHeight="11.25"/>
  <cols>
    <col min="1" max="1" width="9.83203125" style="116" customWidth="1"/>
    <col min="2" max="2" width="5.5" style="116" customWidth="1"/>
    <col min="3" max="3" width="4" style="116" customWidth="1"/>
    <col min="4" max="4" width="61.16015625" style="116" customWidth="1"/>
    <col min="5" max="10" width="14.16015625" style="116" customWidth="1"/>
    <col min="11" max="16384" width="8" style="116" customWidth="1"/>
  </cols>
  <sheetData>
    <row r="1" spans="1:253" ht="20.1" customHeight="1">
      <c r="A1" s="3" t="s">
        <v>69</v>
      </c>
      <c r="B1" s="254"/>
      <c r="C1" s="254"/>
      <c r="D1" s="254"/>
      <c r="E1" s="254"/>
      <c r="F1" s="254"/>
      <c r="G1" s="255"/>
      <c r="H1" s="256"/>
      <c r="I1" s="268"/>
      <c r="J1" s="268"/>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7.75" customHeight="1">
      <c r="A2" s="117" t="s">
        <v>70</v>
      </c>
      <c r="B2" s="257"/>
      <c r="C2" s="257"/>
      <c r="D2" s="257"/>
      <c r="E2" s="257"/>
      <c r="F2" s="257"/>
      <c r="G2" s="257"/>
      <c r="H2" s="257"/>
      <c r="I2" s="257"/>
      <c r="J2" s="257"/>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18" customHeight="1">
      <c r="A3" s="119"/>
      <c r="B3" s="119"/>
      <c r="C3" s="119"/>
      <c r="D3" s="119"/>
      <c r="E3" s="119"/>
      <c r="F3" s="119"/>
      <c r="G3" s="255"/>
      <c r="H3" s="258"/>
      <c r="I3"/>
      <c r="J3" s="269" t="s">
        <v>2</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6" customHeight="1">
      <c r="A4" s="183" t="s">
        <v>71</v>
      </c>
      <c r="B4" s="259"/>
      <c r="C4" s="260"/>
      <c r="D4" s="184" t="s">
        <v>72</v>
      </c>
      <c r="E4" s="57" t="s">
        <v>50</v>
      </c>
      <c r="F4" s="261" t="s">
        <v>51</v>
      </c>
      <c r="G4" s="261" t="s">
        <v>52</v>
      </c>
      <c r="H4" s="261" t="s">
        <v>53</v>
      </c>
      <c r="I4" s="57" t="s">
        <v>54</v>
      </c>
      <c r="J4" s="57" t="s">
        <v>55</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9" customHeight="1">
      <c r="A5" s="262"/>
      <c r="B5" s="263"/>
      <c r="C5" s="264"/>
      <c r="D5" s="265"/>
      <c r="E5" s="57"/>
      <c r="F5" s="261"/>
      <c r="G5" s="261"/>
      <c r="H5" s="261"/>
      <c r="I5" s="57"/>
      <c r="J5" s="57"/>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1" customHeight="1">
      <c r="A6" s="61" t="s">
        <v>73</v>
      </c>
      <c r="B6" s="61" t="s">
        <v>74</v>
      </c>
      <c r="C6" s="61" t="s">
        <v>75</v>
      </c>
      <c r="D6" s="266"/>
      <c r="E6" s="61"/>
      <c r="F6" s="267"/>
      <c r="G6" s="267"/>
      <c r="H6" s="267"/>
      <c r="I6" s="61"/>
      <c r="J6" s="6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s="115" customFormat="1" ht="20" customHeight="1">
      <c r="A7" s="65"/>
      <c r="B7" s="65"/>
      <c r="C7" s="65"/>
      <c r="D7" s="65" t="s">
        <v>58</v>
      </c>
      <c r="E7" s="187">
        <f>E8+E21+E31+E38</f>
        <v>3140.52</v>
      </c>
      <c r="F7" s="187">
        <f>F8+F21+F31+F38</f>
        <v>3140.52</v>
      </c>
      <c r="G7" s="187">
        <v>0</v>
      </c>
      <c r="H7" s="66">
        <v>0</v>
      </c>
      <c r="I7" s="187">
        <v>0</v>
      </c>
      <c r="J7" s="66">
        <v>0</v>
      </c>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row>
    <row r="8" spans="1:253" ht="20" customHeight="1">
      <c r="A8" s="65" t="s">
        <v>76</v>
      </c>
      <c r="B8" s="65"/>
      <c r="C8" s="65"/>
      <c r="D8" s="65" t="s">
        <v>77</v>
      </c>
      <c r="E8" s="187">
        <v>2664.67</v>
      </c>
      <c r="F8" s="187">
        <v>2664.67</v>
      </c>
      <c r="G8" s="187">
        <v>0</v>
      </c>
      <c r="H8" s="66">
        <v>0</v>
      </c>
      <c r="I8" s="187">
        <v>0</v>
      </c>
      <c r="J8" s="66">
        <v>0</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0" customHeight="1">
      <c r="A9" s="65" t="s">
        <v>78</v>
      </c>
      <c r="B9" s="65" t="s">
        <v>79</v>
      </c>
      <c r="C9" s="65"/>
      <c r="D9" s="65" t="s">
        <v>80</v>
      </c>
      <c r="E9" s="187">
        <v>2664.67</v>
      </c>
      <c r="F9" s="187">
        <v>2664.67</v>
      </c>
      <c r="G9" s="187">
        <v>0</v>
      </c>
      <c r="H9" s="66">
        <v>0</v>
      </c>
      <c r="I9" s="187">
        <v>0</v>
      </c>
      <c r="J9" s="66">
        <v>0</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0" customHeight="1">
      <c r="A10" s="65" t="s">
        <v>81</v>
      </c>
      <c r="B10" s="65" t="s">
        <v>82</v>
      </c>
      <c r="C10" s="65" t="s">
        <v>83</v>
      </c>
      <c r="D10" s="65" t="s">
        <v>84</v>
      </c>
      <c r="E10" s="187">
        <v>24.14</v>
      </c>
      <c r="F10" s="187">
        <v>24.14</v>
      </c>
      <c r="G10" s="187">
        <v>0</v>
      </c>
      <c r="H10" s="66">
        <v>0</v>
      </c>
      <c r="I10" s="187">
        <v>0</v>
      </c>
      <c r="J10" s="66">
        <v>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0" customHeight="1">
      <c r="A11" s="65" t="s">
        <v>81</v>
      </c>
      <c r="B11" s="65" t="s">
        <v>82</v>
      </c>
      <c r="C11" s="65" t="s">
        <v>83</v>
      </c>
      <c r="D11" s="65" t="s">
        <v>84</v>
      </c>
      <c r="E11" s="187">
        <v>30.65</v>
      </c>
      <c r="F11" s="187">
        <v>30.65</v>
      </c>
      <c r="G11" s="187">
        <v>0</v>
      </c>
      <c r="H11" s="66">
        <v>0</v>
      </c>
      <c r="I11" s="187">
        <v>0</v>
      </c>
      <c r="J11" s="66">
        <v>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0" customHeight="1">
      <c r="A12" s="65" t="s">
        <v>81</v>
      </c>
      <c r="B12" s="65" t="s">
        <v>82</v>
      </c>
      <c r="C12" s="65" t="s">
        <v>83</v>
      </c>
      <c r="D12" s="65" t="s">
        <v>84</v>
      </c>
      <c r="E12" s="187">
        <v>102.82</v>
      </c>
      <c r="F12" s="187">
        <v>102.82</v>
      </c>
      <c r="G12" s="187">
        <v>0</v>
      </c>
      <c r="H12" s="66">
        <v>0</v>
      </c>
      <c r="I12" s="187">
        <v>0</v>
      </c>
      <c r="J12" s="66">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0" customHeight="1">
      <c r="A13" s="65" t="s">
        <v>81</v>
      </c>
      <c r="B13" s="65" t="s">
        <v>82</v>
      </c>
      <c r="C13" s="65" t="s">
        <v>83</v>
      </c>
      <c r="D13" s="65" t="s">
        <v>84</v>
      </c>
      <c r="E13" s="187">
        <v>904.06</v>
      </c>
      <c r="F13" s="187">
        <v>904.06</v>
      </c>
      <c r="G13" s="187">
        <v>0</v>
      </c>
      <c r="H13" s="66">
        <v>0</v>
      </c>
      <c r="I13" s="187">
        <v>0</v>
      </c>
      <c r="J13" s="66">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0" customHeight="1">
      <c r="A14" s="65" t="s">
        <v>81</v>
      </c>
      <c r="B14" s="65" t="s">
        <v>82</v>
      </c>
      <c r="C14" s="65" t="s">
        <v>83</v>
      </c>
      <c r="D14" s="65" t="s">
        <v>84</v>
      </c>
      <c r="E14" s="187">
        <v>597.33</v>
      </c>
      <c r="F14" s="187">
        <v>597.33</v>
      </c>
      <c r="G14" s="187">
        <v>0</v>
      </c>
      <c r="H14" s="66">
        <v>0</v>
      </c>
      <c r="I14" s="187">
        <v>0</v>
      </c>
      <c r="J14" s="66">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0" customHeight="1">
      <c r="A15" s="65" t="s">
        <v>81</v>
      </c>
      <c r="B15" s="65" t="s">
        <v>82</v>
      </c>
      <c r="C15" s="65" t="s">
        <v>85</v>
      </c>
      <c r="D15" s="65" t="s">
        <v>86</v>
      </c>
      <c r="E15" s="187">
        <v>470.86</v>
      </c>
      <c r="F15" s="187">
        <v>470.86</v>
      </c>
      <c r="G15" s="187">
        <v>0</v>
      </c>
      <c r="H15" s="66">
        <v>0</v>
      </c>
      <c r="I15" s="187">
        <v>0</v>
      </c>
      <c r="J15" s="66">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0" customHeight="1">
      <c r="A16" s="65" t="s">
        <v>81</v>
      </c>
      <c r="B16" s="65" t="s">
        <v>82</v>
      </c>
      <c r="C16" s="65" t="s">
        <v>85</v>
      </c>
      <c r="D16" s="65" t="s">
        <v>86</v>
      </c>
      <c r="E16" s="187">
        <v>38.25</v>
      </c>
      <c r="F16" s="187">
        <v>38.25</v>
      </c>
      <c r="G16" s="187">
        <v>0</v>
      </c>
      <c r="H16" s="66">
        <v>0</v>
      </c>
      <c r="I16" s="187">
        <v>0</v>
      </c>
      <c r="J16" s="66">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0" customHeight="1">
      <c r="A17" s="65" t="s">
        <v>81</v>
      </c>
      <c r="B17" s="65" t="s">
        <v>82</v>
      </c>
      <c r="C17" s="65" t="s">
        <v>85</v>
      </c>
      <c r="D17" s="65" t="s">
        <v>86</v>
      </c>
      <c r="E17" s="187">
        <v>77.83</v>
      </c>
      <c r="F17" s="187">
        <v>77.83</v>
      </c>
      <c r="G17" s="187">
        <v>0</v>
      </c>
      <c r="H17" s="66">
        <v>0</v>
      </c>
      <c r="I17" s="187">
        <v>0</v>
      </c>
      <c r="J17" s="66">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0" customHeight="1">
      <c r="A18" s="65" t="s">
        <v>81</v>
      </c>
      <c r="B18" s="65" t="s">
        <v>82</v>
      </c>
      <c r="C18" s="65" t="s">
        <v>85</v>
      </c>
      <c r="D18" s="65" t="s">
        <v>86</v>
      </c>
      <c r="E18" s="187">
        <v>26.78</v>
      </c>
      <c r="F18" s="187">
        <v>26.78</v>
      </c>
      <c r="G18" s="187">
        <v>0</v>
      </c>
      <c r="H18" s="66">
        <v>0</v>
      </c>
      <c r="I18" s="187">
        <v>0</v>
      </c>
      <c r="J18" s="66">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0" customHeight="1">
      <c r="A19" s="65" t="s">
        <v>81</v>
      </c>
      <c r="B19" s="65" t="s">
        <v>82</v>
      </c>
      <c r="C19" s="65" t="s">
        <v>85</v>
      </c>
      <c r="D19" s="65" t="s">
        <v>86</v>
      </c>
      <c r="E19" s="187">
        <v>22.95</v>
      </c>
      <c r="F19" s="187">
        <v>22.95</v>
      </c>
      <c r="G19" s="187">
        <v>0</v>
      </c>
      <c r="H19" s="66">
        <v>0</v>
      </c>
      <c r="I19" s="187">
        <v>0</v>
      </c>
      <c r="J19" s="66">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0" customHeight="1">
      <c r="A20" s="65" t="s">
        <v>81</v>
      </c>
      <c r="B20" s="65" t="s">
        <v>82</v>
      </c>
      <c r="C20" s="65" t="s">
        <v>87</v>
      </c>
      <c r="D20" s="65" t="s">
        <v>88</v>
      </c>
      <c r="E20" s="187">
        <v>369</v>
      </c>
      <c r="F20" s="187">
        <v>369</v>
      </c>
      <c r="G20" s="187">
        <v>0</v>
      </c>
      <c r="H20" s="66">
        <v>0</v>
      </c>
      <c r="I20" s="187">
        <v>0</v>
      </c>
      <c r="J20" s="66">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0" customHeight="1">
      <c r="A21" s="65" t="s">
        <v>89</v>
      </c>
      <c r="B21" s="65"/>
      <c r="C21" s="65"/>
      <c r="D21" s="65" t="s">
        <v>90</v>
      </c>
      <c r="E21" s="187">
        <f>E22</f>
        <v>266.55</v>
      </c>
      <c r="F21" s="187">
        <f>F22</f>
        <v>266.55</v>
      </c>
      <c r="G21" s="187">
        <v>0</v>
      </c>
      <c r="H21" s="66">
        <v>0</v>
      </c>
      <c r="I21" s="187">
        <v>0</v>
      </c>
      <c r="J21" s="66">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0" customHeight="1">
      <c r="A22" s="65" t="s">
        <v>91</v>
      </c>
      <c r="B22" s="65" t="s">
        <v>92</v>
      </c>
      <c r="C22" s="65"/>
      <c r="D22" s="65" t="s">
        <v>93</v>
      </c>
      <c r="E22" s="187">
        <f>SUM(E23:E30)</f>
        <v>266.55</v>
      </c>
      <c r="F22" s="187">
        <f>SUM(F23:F30)</f>
        <v>266.55</v>
      </c>
      <c r="G22" s="187">
        <v>0</v>
      </c>
      <c r="H22" s="66">
        <v>0</v>
      </c>
      <c r="I22" s="187">
        <v>0</v>
      </c>
      <c r="J22" s="66">
        <v>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20" customHeight="1">
      <c r="A23" s="65" t="s">
        <v>94</v>
      </c>
      <c r="B23" s="65" t="s">
        <v>95</v>
      </c>
      <c r="C23" s="65" t="s">
        <v>83</v>
      </c>
      <c r="D23" s="65" t="s">
        <v>96</v>
      </c>
      <c r="E23" s="187">
        <v>95.84</v>
      </c>
      <c r="F23" s="187">
        <v>95.84</v>
      </c>
      <c r="G23" s="187"/>
      <c r="H23" s="66"/>
      <c r="I23" s="187"/>
      <c r="J23" s="66"/>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20" customHeight="1">
      <c r="A24" s="65" t="s">
        <v>94</v>
      </c>
      <c r="B24" s="65" t="s">
        <v>95</v>
      </c>
      <c r="C24" s="65" t="s">
        <v>85</v>
      </c>
      <c r="D24" s="65" t="s">
        <v>97</v>
      </c>
      <c r="E24" s="187">
        <v>4</v>
      </c>
      <c r="F24" s="187">
        <v>4</v>
      </c>
      <c r="G24" s="187">
        <v>0</v>
      </c>
      <c r="H24" s="66">
        <v>0</v>
      </c>
      <c r="I24" s="187">
        <v>0</v>
      </c>
      <c r="J24" s="66">
        <v>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20" customHeight="1">
      <c r="A25" s="65" t="s">
        <v>94</v>
      </c>
      <c r="B25" s="65" t="s">
        <v>95</v>
      </c>
      <c r="C25" s="65" t="s">
        <v>92</v>
      </c>
      <c r="D25" s="65" t="s">
        <v>98</v>
      </c>
      <c r="E25" s="187">
        <v>11.03</v>
      </c>
      <c r="F25" s="187">
        <v>11.03</v>
      </c>
      <c r="G25" s="187">
        <v>0</v>
      </c>
      <c r="H25" s="66">
        <v>0</v>
      </c>
      <c r="I25" s="187">
        <v>0</v>
      </c>
      <c r="J25" s="66">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20" customHeight="1">
      <c r="A26" s="65" t="s">
        <v>94</v>
      </c>
      <c r="B26" s="65" t="s">
        <v>95</v>
      </c>
      <c r="C26" s="65" t="s">
        <v>92</v>
      </c>
      <c r="D26" s="65" t="s">
        <v>98</v>
      </c>
      <c r="E26" s="187">
        <v>3.66</v>
      </c>
      <c r="F26" s="187">
        <v>3.66</v>
      </c>
      <c r="G26" s="187">
        <v>0</v>
      </c>
      <c r="H26" s="66">
        <v>0</v>
      </c>
      <c r="I26" s="187">
        <v>0</v>
      </c>
      <c r="J26" s="66">
        <v>0</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0" customHeight="1">
      <c r="A27" s="65" t="s">
        <v>94</v>
      </c>
      <c r="B27" s="65" t="s">
        <v>95</v>
      </c>
      <c r="C27" s="65" t="s">
        <v>92</v>
      </c>
      <c r="D27" s="65" t="s">
        <v>98</v>
      </c>
      <c r="E27" s="187">
        <v>126.85</v>
      </c>
      <c r="F27" s="187">
        <v>126.85</v>
      </c>
      <c r="G27" s="187">
        <v>0</v>
      </c>
      <c r="H27" s="66">
        <v>0</v>
      </c>
      <c r="I27" s="187">
        <v>0</v>
      </c>
      <c r="J27" s="66">
        <v>0</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0" customHeight="1">
      <c r="A28" s="65" t="s">
        <v>94</v>
      </c>
      <c r="B28" s="65" t="s">
        <v>95</v>
      </c>
      <c r="C28" s="65" t="s">
        <v>92</v>
      </c>
      <c r="D28" s="65" t="s">
        <v>98</v>
      </c>
      <c r="E28" s="187">
        <v>2.67</v>
      </c>
      <c r="F28" s="187">
        <v>2.67</v>
      </c>
      <c r="G28" s="187">
        <v>0</v>
      </c>
      <c r="H28" s="66">
        <v>0</v>
      </c>
      <c r="I28" s="187">
        <v>0</v>
      </c>
      <c r="J28" s="66">
        <v>0</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20" customHeight="1">
      <c r="A29" s="65" t="s">
        <v>94</v>
      </c>
      <c r="B29" s="65" t="s">
        <v>95</v>
      </c>
      <c r="C29" s="65" t="s">
        <v>92</v>
      </c>
      <c r="D29" s="65" t="s">
        <v>98</v>
      </c>
      <c r="E29" s="187">
        <v>18.5</v>
      </c>
      <c r="F29" s="187">
        <v>18.5</v>
      </c>
      <c r="G29" s="187">
        <v>0</v>
      </c>
      <c r="H29" s="66">
        <v>0</v>
      </c>
      <c r="I29" s="187">
        <v>0</v>
      </c>
      <c r="J29" s="66">
        <v>0</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20" customHeight="1">
      <c r="A30" s="65" t="s">
        <v>94</v>
      </c>
      <c r="B30" s="65" t="s">
        <v>95</v>
      </c>
      <c r="C30" s="65" t="s">
        <v>99</v>
      </c>
      <c r="D30" s="65" t="s">
        <v>100</v>
      </c>
      <c r="E30" s="187">
        <v>4</v>
      </c>
      <c r="F30" s="187">
        <v>4</v>
      </c>
      <c r="G30" s="187">
        <v>0</v>
      </c>
      <c r="H30" s="66">
        <v>0</v>
      </c>
      <c r="I30" s="187">
        <v>0</v>
      </c>
      <c r="J30" s="66">
        <v>0</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20" customHeight="1">
      <c r="A31" s="65" t="s">
        <v>101</v>
      </c>
      <c r="B31" s="65"/>
      <c r="C31" s="65"/>
      <c r="D31" s="65" t="s">
        <v>102</v>
      </c>
      <c r="E31" s="187">
        <v>87.01</v>
      </c>
      <c r="F31" s="187">
        <v>87.01</v>
      </c>
      <c r="G31" s="187">
        <v>0</v>
      </c>
      <c r="H31" s="66">
        <v>0</v>
      </c>
      <c r="I31" s="187">
        <v>0</v>
      </c>
      <c r="J31" s="66">
        <v>0</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ht="20" customHeight="1">
      <c r="A32" s="65" t="s">
        <v>103</v>
      </c>
      <c r="B32" s="65" t="s">
        <v>104</v>
      </c>
      <c r="C32" s="65"/>
      <c r="D32" s="65" t="s">
        <v>105</v>
      </c>
      <c r="E32" s="187">
        <v>87.01</v>
      </c>
      <c r="F32" s="187">
        <v>87.01</v>
      </c>
      <c r="G32" s="187">
        <v>0</v>
      </c>
      <c r="H32" s="66">
        <v>0</v>
      </c>
      <c r="I32" s="187">
        <v>0</v>
      </c>
      <c r="J32" s="66">
        <v>0</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ht="20" customHeight="1">
      <c r="A33" s="65" t="s">
        <v>106</v>
      </c>
      <c r="B33" s="65" t="s">
        <v>107</v>
      </c>
      <c r="C33" s="65" t="s">
        <v>83</v>
      </c>
      <c r="D33" s="65" t="s">
        <v>108</v>
      </c>
      <c r="E33" s="187">
        <v>1.17</v>
      </c>
      <c r="F33" s="187">
        <v>1.17</v>
      </c>
      <c r="G33" s="187">
        <v>0</v>
      </c>
      <c r="H33" s="66">
        <v>0</v>
      </c>
      <c r="I33" s="187">
        <v>0</v>
      </c>
      <c r="J33" s="66">
        <v>0</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spans="1:253" ht="20" customHeight="1">
      <c r="A34" s="65" t="s">
        <v>106</v>
      </c>
      <c r="B34" s="65" t="s">
        <v>107</v>
      </c>
      <c r="C34" s="65" t="s">
        <v>83</v>
      </c>
      <c r="D34" s="65" t="s">
        <v>108</v>
      </c>
      <c r="E34" s="187">
        <v>55.5</v>
      </c>
      <c r="F34" s="187">
        <v>55.5</v>
      </c>
      <c r="G34" s="187">
        <v>0</v>
      </c>
      <c r="H34" s="66">
        <v>0</v>
      </c>
      <c r="I34" s="187">
        <v>0</v>
      </c>
      <c r="J34" s="66">
        <v>0</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row r="35" spans="1:10" ht="20" customHeight="1">
      <c r="A35" s="65" t="s">
        <v>106</v>
      </c>
      <c r="B35" s="65" t="s">
        <v>107</v>
      </c>
      <c r="C35" s="65" t="s">
        <v>83</v>
      </c>
      <c r="D35" s="65" t="s">
        <v>108</v>
      </c>
      <c r="E35" s="187">
        <v>1.6</v>
      </c>
      <c r="F35" s="187">
        <v>1.6</v>
      </c>
      <c r="G35" s="187">
        <v>0</v>
      </c>
      <c r="H35" s="66">
        <v>0</v>
      </c>
      <c r="I35" s="187">
        <v>0</v>
      </c>
      <c r="J35" s="66">
        <v>0</v>
      </c>
    </row>
    <row r="36" spans="1:10" ht="20" customHeight="1">
      <c r="A36" s="65" t="s">
        <v>106</v>
      </c>
      <c r="B36" s="65" t="s">
        <v>107</v>
      </c>
      <c r="C36" s="65" t="s">
        <v>83</v>
      </c>
      <c r="D36" s="65" t="s">
        <v>108</v>
      </c>
      <c r="E36" s="187">
        <v>4.83</v>
      </c>
      <c r="F36" s="187">
        <v>4.83</v>
      </c>
      <c r="G36" s="187">
        <v>0</v>
      </c>
      <c r="H36" s="66">
        <v>0</v>
      </c>
      <c r="I36" s="187">
        <v>0</v>
      </c>
      <c r="J36" s="66">
        <v>0</v>
      </c>
    </row>
    <row r="37" spans="1:10" ht="20" customHeight="1">
      <c r="A37" s="65" t="s">
        <v>106</v>
      </c>
      <c r="B37" s="65" t="s">
        <v>107</v>
      </c>
      <c r="C37" s="65" t="s">
        <v>85</v>
      </c>
      <c r="D37" s="65" t="s">
        <v>109</v>
      </c>
      <c r="E37" s="187">
        <v>23.91</v>
      </c>
      <c r="F37" s="187">
        <v>23.91</v>
      </c>
      <c r="G37" s="187">
        <v>0</v>
      </c>
      <c r="H37" s="66">
        <v>0</v>
      </c>
      <c r="I37" s="187">
        <v>0</v>
      </c>
      <c r="J37" s="66">
        <v>0</v>
      </c>
    </row>
    <row r="38" spans="1:10" ht="20" customHeight="1">
      <c r="A38" s="65" t="s">
        <v>110</v>
      </c>
      <c r="B38" s="65"/>
      <c r="C38" s="65"/>
      <c r="D38" s="65" t="s">
        <v>111</v>
      </c>
      <c r="E38" s="187">
        <v>122.29</v>
      </c>
      <c r="F38" s="187">
        <v>122.29</v>
      </c>
      <c r="G38" s="187">
        <v>0</v>
      </c>
      <c r="H38" s="66">
        <v>0</v>
      </c>
      <c r="I38" s="187">
        <v>0</v>
      </c>
      <c r="J38" s="66">
        <v>0</v>
      </c>
    </row>
    <row r="39" spans="1:10" ht="20" customHeight="1">
      <c r="A39" s="65" t="s">
        <v>112</v>
      </c>
      <c r="B39" s="65" t="s">
        <v>85</v>
      </c>
      <c r="C39" s="65"/>
      <c r="D39" s="65" t="s">
        <v>113</v>
      </c>
      <c r="E39" s="187">
        <v>122.29</v>
      </c>
      <c r="F39" s="187">
        <v>122.29</v>
      </c>
      <c r="G39" s="187">
        <v>0</v>
      </c>
      <c r="H39" s="66">
        <v>0</v>
      </c>
      <c r="I39" s="187">
        <v>0</v>
      </c>
      <c r="J39" s="66">
        <v>0</v>
      </c>
    </row>
    <row r="40" spans="1:10" ht="20" customHeight="1">
      <c r="A40" s="65" t="s">
        <v>114</v>
      </c>
      <c r="B40" s="65" t="s">
        <v>115</v>
      </c>
      <c r="C40" s="65" t="s">
        <v>83</v>
      </c>
      <c r="D40" s="65" t="s">
        <v>116</v>
      </c>
      <c r="E40" s="187">
        <v>95.14</v>
      </c>
      <c r="F40" s="187">
        <v>95.14</v>
      </c>
      <c r="G40" s="187">
        <v>0</v>
      </c>
      <c r="H40" s="66">
        <v>0</v>
      </c>
      <c r="I40" s="187">
        <v>0</v>
      </c>
      <c r="J40" s="66">
        <v>0</v>
      </c>
    </row>
    <row r="41" spans="1:10" ht="20" customHeight="1">
      <c r="A41" s="65" t="s">
        <v>114</v>
      </c>
      <c r="B41" s="65" t="s">
        <v>115</v>
      </c>
      <c r="C41" s="65" t="s">
        <v>83</v>
      </c>
      <c r="D41" s="65" t="s">
        <v>116</v>
      </c>
      <c r="E41" s="187">
        <v>2.74</v>
      </c>
      <c r="F41" s="187">
        <v>2.74</v>
      </c>
      <c r="G41" s="187">
        <v>0</v>
      </c>
      <c r="H41" s="66">
        <v>0</v>
      </c>
      <c r="I41" s="187">
        <v>0</v>
      </c>
      <c r="J41" s="66">
        <v>0</v>
      </c>
    </row>
    <row r="42" spans="1:10" ht="20" customHeight="1">
      <c r="A42" s="65" t="s">
        <v>114</v>
      </c>
      <c r="B42" s="65" t="s">
        <v>115</v>
      </c>
      <c r="C42" s="65" t="s">
        <v>83</v>
      </c>
      <c r="D42" s="65" t="s">
        <v>116</v>
      </c>
      <c r="E42" s="187">
        <v>14.13</v>
      </c>
      <c r="F42" s="187">
        <v>14.13</v>
      </c>
      <c r="G42" s="187">
        <v>0</v>
      </c>
      <c r="H42" s="66">
        <v>0</v>
      </c>
      <c r="I42" s="187">
        <v>0</v>
      </c>
      <c r="J42" s="66">
        <v>0</v>
      </c>
    </row>
    <row r="43" spans="1:10" ht="20" customHeight="1">
      <c r="A43" s="65" t="s">
        <v>114</v>
      </c>
      <c r="B43" s="65" t="s">
        <v>115</v>
      </c>
      <c r="C43" s="65" t="s">
        <v>83</v>
      </c>
      <c r="D43" s="65" t="s">
        <v>116</v>
      </c>
      <c r="E43" s="187">
        <v>8.28</v>
      </c>
      <c r="F43" s="187">
        <v>8.28</v>
      </c>
      <c r="G43" s="187">
        <v>0</v>
      </c>
      <c r="H43" s="66">
        <v>0</v>
      </c>
      <c r="I43" s="187">
        <v>0</v>
      </c>
      <c r="J43" s="66">
        <v>0</v>
      </c>
    </row>
    <row r="44" spans="1:10" ht="20" customHeight="1">
      <c r="A44" s="65" t="s">
        <v>114</v>
      </c>
      <c r="B44" s="65" t="s">
        <v>115</v>
      </c>
      <c r="C44" s="65" t="s">
        <v>83</v>
      </c>
      <c r="D44" s="65" t="s">
        <v>116</v>
      </c>
      <c r="E44" s="187">
        <v>2</v>
      </c>
      <c r="F44" s="187">
        <v>2</v>
      </c>
      <c r="G44" s="187">
        <v>0</v>
      </c>
      <c r="H44" s="66">
        <v>0</v>
      </c>
      <c r="I44" s="187">
        <v>0</v>
      </c>
      <c r="J44" s="66">
        <v>0</v>
      </c>
    </row>
  </sheetData>
  <sheetProtection formatCells="0" formatColumns="0" formatRows="0"/>
  <mergeCells count="9">
    <mergeCell ref="I1:J1"/>
    <mergeCell ref="D4:D6"/>
    <mergeCell ref="E4:E6"/>
    <mergeCell ref="F4:F6"/>
    <mergeCell ref="G4:G6"/>
    <mergeCell ref="H4:H6"/>
    <mergeCell ref="I4:I6"/>
    <mergeCell ref="J4:J6"/>
    <mergeCell ref="A4:C5"/>
  </mergeCells>
  <printOptions/>
  <pageMargins left="0.708333333333333" right="0.196527777777778" top="0.751388888888889" bottom="0.751388888888889" header="0.310416666666667" footer="0.511805555555556"/>
  <pageSetup horizontalDpi="600" verticalDpi="600" orientation="landscape" paperSize="9"/>
  <headerFooter scaleWithDoc="0" alignWithMargins="0">
    <oddFooter>&amp;C第 &amp;P 页，共 &amp;N 页</oddFooter>
  </headerFooter>
  <ignoredErrors>
    <ignoredError sqref="E22:F22"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topLeftCell="A1">
      <selection activeCell="E6" sqref="E6"/>
    </sheetView>
  </sheetViews>
  <sheetFormatPr defaultColWidth="9.16015625" defaultRowHeight="12.75" customHeight="1"/>
  <cols>
    <col min="1" max="1" width="10.5" style="233" customWidth="1"/>
    <col min="2" max="2" width="6" style="233" customWidth="1"/>
    <col min="3" max="3" width="5.83203125" style="233" customWidth="1"/>
    <col min="4" max="4" width="61.83203125" style="233" customWidth="1"/>
    <col min="5" max="11" width="12.83203125" style="233" customWidth="1"/>
    <col min="12" max="247" width="9.16015625" style="233" customWidth="1"/>
    <col min="248" max="16384" width="9.16015625" style="233" customWidth="1"/>
  </cols>
  <sheetData>
    <row r="1" spans="1:12" ht="16.5" customHeight="1">
      <c r="A1" s="3" t="s">
        <v>117</v>
      </c>
      <c r="B1"/>
      <c r="C1"/>
      <c r="D1"/>
      <c r="E1"/>
      <c r="F1"/>
      <c r="G1"/>
      <c r="H1"/>
      <c r="I1"/>
      <c r="J1"/>
      <c r="K1" s="250"/>
      <c r="L1"/>
    </row>
    <row r="2" spans="1:12" ht="21" customHeight="1">
      <c r="A2" s="234" t="s">
        <v>118</v>
      </c>
      <c r="B2" s="235"/>
      <c r="C2" s="236"/>
      <c r="D2" s="236"/>
      <c r="E2" s="236"/>
      <c r="F2" s="236"/>
      <c r="G2" s="236"/>
      <c r="H2" s="236"/>
      <c r="I2" s="236"/>
      <c r="J2" s="236"/>
      <c r="K2" s="236"/>
      <c r="L2"/>
    </row>
    <row r="3" spans="1:12" ht="19.5" customHeight="1">
      <c r="A3" s="237"/>
      <c r="B3" s="237"/>
      <c r="C3" s="237"/>
      <c r="D3" s="237"/>
      <c r="E3" s="237"/>
      <c r="F3" s="237"/>
      <c r="G3" s="237"/>
      <c r="H3" s="237"/>
      <c r="I3" s="237"/>
      <c r="J3" s="237"/>
      <c r="K3" s="161" t="s">
        <v>119</v>
      </c>
      <c r="L3"/>
    </row>
    <row r="4" spans="1:12" ht="36.75" customHeight="1">
      <c r="A4" s="238" t="s">
        <v>71</v>
      </c>
      <c r="B4" s="239"/>
      <c r="C4" s="240"/>
      <c r="D4" s="241" t="s">
        <v>120</v>
      </c>
      <c r="E4" s="242" t="s">
        <v>50</v>
      </c>
      <c r="F4" s="243" t="s">
        <v>121</v>
      </c>
      <c r="G4" s="243"/>
      <c r="H4" s="243"/>
      <c r="I4" s="251"/>
      <c r="J4" s="243" t="s">
        <v>122</v>
      </c>
      <c r="K4" s="243" t="s">
        <v>123</v>
      </c>
      <c r="L4"/>
    </row>
    <row r="5" spans="1:12" ht="31.5" customHeight="1">
      <c r="A5" s="244" t="s">
        <v>73</v>
      </c>
      <c r="B5" s="244" t="s">
        <v>74</v>
      </c>
      <c r="C5" s="244" t="s">
        <v>75</v>
      </c>
      <c r="D5" s="245"/>
      <c r="E5" s="244"/>
      <c r="F5" s="246" t="s">
        <v>124</v>
      </c>
      <c r="G5" s="246" t="s">
        <v>125</v>
      </c>
      <c r="H5" s="246" t="s">
        <v>126</v>
      </c>
      <c r="I5" s="246" t="s">
        <v>127</v>
      </c>
      <c r="J5" s="243"/>
      <c r="K5" s="243"/>
      <c r="L5"/>
    </row>
    <row r="6" spans="1:12" s="232" customFormat="1" ht="20" customHeight="1">
      <c r="A6" s="247"/>
      <c r="B6" s="247"/>
      <c r="C6" s="248"/>
      <c r="D6" s="247" t="s">
        <v>58</v>
      </c>
      <c r="E6" s="249">
        <f aca="true" t="shared" si="0" ref="E6:J6">E7+E12+E18+E22</f>
        <v>3140.52</v>
      </c>
      <c r="F6" s="249">
        <f t="shared" si="0"/>
        <v>2501.85</v>
      </c>
      <c r="G6" s="249">
        <f t="shared" si="0"/>
        <v>1549.75</v>
      </c>
      <c r="H6" s="249">
        <f t="shared" si="0"/>
        <v>906.16</v>
      </c>
      <c r="I6" s="249">
        <f t="shared" si="0"/>
        <v>45.94</v>
      </c>
      <c r="J6" s="249">
        <f t="shared" si="0"/>
        <v>638.67</v>
      </c>
      <c r="K6" s="252">
        <v>0</v>
      </c>
      <c r="L6" s="51"/>
    </row>
    <row r="7" spans="1:12" ht="20" customHeight="1">
      <c r="A7" s="247" t="s">
        <v>76</v>
      </c>
      <c r="B7" s="247"/>
      <c r="C7" s="248"/>
      <c r="D7" s="247" t="s">
        <v>77</v>
      </c>
      <c r="E7" s="249">
        <v>2664.67</v>
      </c>
      <c r="F7" s="249">
        <v>2028</v>
      </c>
      <c r="G7" s="249">
        <v>1137.11</v>
      </c>
      <c r="H7" s="249">
        <v>890.79</v>
      </c>
      <c r="I7" s="249">
        <v>0.1</v>
      </c>
      <c r="J7" s="249">
        <v>636.67</v>
      </c>
      <c r="K7" s="252">
        <v>0</v>
      </c>
      <c r="L7"/>
    </row>
    <row r="8" spans="1:12" ht="20" customHeight="1">
      <c r="A8" s="247" t="s">
        <v>78</v>
      </c>
      <c r="B8" s="247" t="s">
        <v>79</v>
      </c>
      <c r="C8" s="248"/>
      <c r="D8" s="247" t="s">
        <v>80</v>
      </c>
      <c r="E8" s="249">
        <v>2664.67</v>
      </c>
      <c r="F8" s="249">
        <v>2028</v>
      </c>
      <c r="G8" s="249">
        <v>1137.11</v>
      </c>
      <c r="H8" s="249">
        <v>890.79</v>
      </c>
      <c r="I8" s="249">
        <v>0.1</v>
      </c>
      <c r="J8" s="249">
        <v>636.67</v>
      </c>
      <c r="K8" s="252">
        <v>0</v>
      </c>
      <c r="L8"/>
    </row>
    <row r="9" spans="1:12" ht="20" customHeight="1">
      <c r="A9" s="247" t="s">
        <v>81</v>
      </c>
      <c r="B9" s="247" t="s">
        <v>82</v>
      </c>
      <c r="C9" s="248" t="s">
        <v>83</v>
      </c>
      <c r="D9" s="247" t="s">
        <v>84</v>
      </c>
      <c r="E9" s="249">
        <v>1659</v>
      </c>
      <c r="F9" s="249">
        <v>1659</v>
      </c>
      <c r="G9" s="249">
        <v>1137.11</v>
      </c>
      <c r="H9" s="249">
        <v>521.79</v>
      </c>
      <c r="I9" s="249">
        <v>0.1</v>
      </c>
      <c r="J9" s="249">
        <v>0</v>
      </c>
      <c r="K9" s="252">
        <v>0</v>
      </c>
      <c r="L9" s="253"/>
    </row>
    <row r="10" spans="1:12" ht="20" customHeight="1">
      <c r="A10" s="247" t="s">
        <v>81</v>
      </c>
      <c r="B10" s="247" t="s">
        <v>82</v>
      </c>
      <c r="C10" s="248" t="s">
        <v>85</v>
      </c>
      <c r="D10" s="247" t="s">
        <v>86</v>
      </c>
      <c r="E10" s="249">
        <v>636.67</v>
      </c>
      <c r="F10" s="249">
        <v>0</v>
      </c>
      <c r="G10" s="249">
        <v>0</v>
      </c>
      <c r="H10" s="249">
        <v>0</v>
      </c>
      <c r="I10" s="249">
        <v>0</v>
      </c>
      <c r="J10" s="249">
        <v>636.67</v>
      </c>
      <c r="K10" s="252">
        <v>0</v>
      </c>
      <c r="L10" s="253"/>
    </row>
    <row r="11" spans="1:12" ht="20" customHeight="1">
      <c r="A11" s="247" t="s">
        <v>81</v>
      </c>
      <c r="B11" s="247" t="s">
        <v>82</v>
      </c>
      <c r="C11" s="248" t="s">
        <v>87</v>
      </c>
      <c r="D11" s="247" t="s">
        <v>88</v>
      </c>
      <c r="E11" s="249">
        <v>369</v>
      </c>
      <c r="F11" s="249">
        <v>369</v>
      </c>
      <c r="G11" s="249">
        <v>0</v>
      </c>
      <c r="H11" s="249">
        <v>369</v>
      </c>
      <c r="I11" s="249">
        <v>0</v>
      </c>
      <c r="J11" s="249">
        <v>0</v>
      </c>
      <c r="K11" s="252">
        <v>0</v>
      </c>
      <c r="L11" s="253"/>
    </row>
    <row r="12" spans="1:12" ht="20" customHeight="1">
      <c r="A12" s="247" t="s">
        <v>89</v>
      </c>
      <c r="B12" s="247"/>
      <c r="C12" s="248"/>
      <c r="D12" s="247" t="s">
        <v>90</v>
      </c>
      <c r="E12" s="249">
        <f aca="true" t="shared" si="1" ref="E12:J12">E13</f>
        <v>266.55</v>
      </c>
      <c r="F12" s="249">
        <f t="shared" si="1"/>
        <v>264.55</v>
      </c>
      <c r="G12" s="249">
        <f t="shared" si="1"/>
        <v>203.34</v>
      </c>
      <c r="H12" s="249">
        <f t="shared" si="1"/>
        <v>15.37</v>
      </c>
      <c r="I12" s="249">
        <f t="shared" si="1"/>
        <v>45.84</v>
      </c>
      <c r="J12" s="249">
        <f t="shared" si="1"/>
        <v>2</v>
      </c>
      <c r="K12" s="252">
        <v>0</v>
      </c>
      <c r="L12"/>
    </row>
    <row r="13" spans="1:12" ht="20" customHeight="1">
      <c r="A13" s="247" t="s">
        <v>91</v>
      </c>
      <c r="B13" s="247" t="s">
        <v>92</v>
      </c>
      <c r="C13" s="248"/>
      <c r="D13" s="247" t="s">
        <v>93</v>
      </c>
      <c r="E13" s="249">
        <f>F13+J13</f>
        <v>266.55</v>
      </c>
      <c r="F13" s="249">
        <f>SUM(G13:I13)</f>
        <v>264.55</v>
      </c>
      <c r="G13" s="249">
        <f>SUM(G14:G17)</f>
        <v>203.34</v>
      </c>
      <c r="H13" s="249">
        <f>SUM(H14:H17)</f>
        <v>15.37</v>
      </c>
      <c r="I13" s="249">
        <f>SUM(I14:I17)</f>
        <v>45.84</v>
      </c>
      <c r="J13" s="249">
        <f>SUM(J14:J17)</f>
        <v>2</v>
      </c>
      <c r="K13" s="252">
        <v>0</v>
      </c>
      <c r="L13"/>
    </row>
    <row r="14" spans="1:12" ht="20" customHeight="1">
      <c r="A14" s="247" t="s">
        <v>94</v>
      </c>
      <c r="B14" s="247" t="s">
        <v>95</v>
      </c>
      <c r="C14" s="248" t="s">
        <v>83</v>
      </c>
      <c r="D14" s="247" t="s">
        <v>96</v>
      </c>
      <c r="E14" s="249">
        <f>F14+J14</f>
        <v>95.84</v>
      </c>
      <c r="F14" s="249">
        <f>SUM(G14:I14)</f>
        <v>93.84</v>
      </c>
      <c r="G14" s="249">
        <v>36.63</v>
      </c>
      <c r="H14" s="249">
        <v>15.37</v>
      </c>
      <c r="I14" s="249">
        <v>41.84</v>
      </c>
      <c r="J14" s="249">
        <v>2</v>
      </c>
      <c r="K14" s="252"/>
      <c r="L14"/>
    </row>
    <row r="15" spans="1:12" ht="20" customHeight="1">
      <c r="A15" s="247" t="s">
        <v>94</v>
      </c>
      <c r="B15" s="247" t="s">
        <v>95</v>
      </c>
      <c r="C15" s="248" t="s">
        <v>85</v>
      </c>
      <c r="D15" s="247" t="s">
        <v>97</v>
      </c>
      <c r="E15" s="249">
        <v>4</v>
      </c>
      <c r="F15" s="249">
        <v>4</v>
      </c>
      <c r="G15" s="249">
        <v>0</v>
      </c>
      <c r="H15" s="249">
        <v>0</v>
      </c>
      <c r="I15" s="249">
        <v>4</v>
      </c>
      <c r="J15" s="249">
        <v>0</v>
      </c>
      <c r="K15" s="252">
        <v>0</v>
      </c>
      <c r="L15"/>
    </row>
    <row r="16" spans="1:12" ht="20" customHeight="1">
      <c r="A16" s="247" t="s">
        <v>94</v>
      </c>
      <c r="B16" s="247" t="s">
        <v>95</v>
      </c>
      <c r="C16" s="248" t="s">
        <v>92</v>
      </c>
      <c r="D16" s="247" t="s">
        <v>98</v>
      </c>
      <c r="E16" s="249">
        <v>162.71</v>
      </c>
      <c r="F16" s="249">
        <v>162.71</v>
      </c>
      <c r="G16" s="249">
        <v>162.71</v>
      </c>
      <c r="H16" s="249">
        <v>0</v>
      </c>
      <c r="I16" s="249">
        <v>0</v>
      </c>
      <c r="J16" s="249">
        <v>0</v>
      </c>
      <c r="K16" s="252">
        <v>0</v>
      </c>
      <c r="L16"/>
    </row>
    <row r="17" spans="1:12" ht="20" customHeight="1">
      <c r="A17" s="247" t="s">
        <v>94</v>
      </c>
      <c r="B17" s="247" t="s">
        <v>95</v>
      </c>
      <c r="C17" s="248" t="s">
        <v>99</v>
      </c>
      <c r="D17" s="247" t="s">
        <v>100</v>
      </c>
      <c r="E17" s="249">
        <v>4</v>
      </c>
      <c r="F17" s="249">
        <v>4</v>
      </c>
      <c r="G17" s="249">
        <v>4</v>
      </c>
      <c r="H17" s="249">
        <v>0</v>
      </c>
      <c r="I17" s="249">
        <v>0</v>
      </c>
      <c r="J17" s="249">
        <v>0</v>
      </c>
      <c r="K17" s="252">
        <v>0</v>
      </c>
      <c r="L17"/>
    </row>
    <row r="18" spans="1:12" ht="20" customHeight="1">
      <c r="A18" s="247" t="s">
        <v>101</v>
      </c>
      <c r="B18" s="247"/>
      <c r="C18" s="248"/>
      <c r="D18" s="247" t="s">
        <v>102</v>
      </c>
      <c r="E18" s="249">
        <v>87.01</v>
      </c>
      <c r="F18" s="249">
        <v>87.01</v>
      </c>
      <c r="G18" s="249">
        <v>87.01</v>
      </c>
      <c r="H18" s="249">
        <v>0</v>
      </c>
      <c r="I18" s="249">
        <v>0</v>
      </c>
      <c r="J18" s="249">
        <v>0</v>
      </c>
      <c r="K18" s="252">
        <v>0</v>
      </c>
      <c r="L18"/>
    </row>
    <row r="19" spans="1:12" ht="20" customHeight="1">
      <c r="A19" s="247" t="s">
        <v>103</v>
      </c>
      <c r="B19" s="247" t="s">
        <v>104</v>
      </c>
      <c r="C19" s="248"/>
      <c r="D19" s="247" t="s">
        <v>105</v>
      </c>
      <c r="E19" s="249">
        <v>87.01</v>
      </c>
      <c r="F19" s="249">
        <v>87.01</v>
      </c>
      <c r="G19" s="249">
        <v>87.01</v>
      </c>
      <c r="H19" s="249">
        <v>0</v>
      </c>
      <c r="I19" s="249">
        <v>0</v>
      </c>
      <c r="J19" s="249">
        <v>0</v>
      </c>
      <c r="K19" s="252">
        <v>0</v>
      </c>
      <c r="L19"/>
    </row>
    <row r="20" spans="1:12" ht="20" customHeight="1">
      <c r="A20" s="247" t="s">
        <v>106</v>
      </c>
      <c r="B20" s="247" t="s">
        <v>107</v>
      </c>
      <c r="C20" s="248" t="s">
        <v>83</v>
      </c>
      <c r="D20" s="247" t="s">
        <v>108</v>
      </c>
      <c r="E20" s="249">
        <v>63.1</v>
      </c>
      <c r="F20" s="249">
        <v>63.1</v>
      </c>
      <c r="G20" s="249">
        <v>63.1</v>
      </c>
      <c r="H20" s="249">
        <v>0</v>
      </c>
      <c r="I20" s="249">
        <v>0</v>
      </c>
      <c r="J20" s="249">
        <v>0</v>
      </c>
      <c r="K20" s="252">
        <v>0</v>
      </c>
      <c r="L20"/>
    </row>
    <row r="21" spans="1:12" ht="20" customHeight="1">
      <c r="A21" s="247" t="s">
        <v>106</v>
      </c>
      <c r="B21" s="247" t="s">
        <v>107</v>
      </c>
      <c r="C21" s="248" t="s">
        <v>85</v>
      </c>
      <c r="D21" s="247" t="s">
        <v>109</v>
      </c>
      <c r="E21" s="249">
        <v>23.91</v>
      </c>
      <c r="F21" s="249">
        <v>23.91</v>
      </c>
      <c r="G21" s="249">
        <v>23.91</v>
      </c>
      <c r="H21" s="249">
        <v>0</v>
      </c>
      <c r="I21" s="249">
        <v>0</v>
      </c>
      <c r="J21" s="249">
        <v>0</v>
      </c>
      <c r="K21" s="252">
        <v>0</v>
      </c>
      <c r="L21"/>
    </row>
    <row r="22" spans="1:12" ht="20" customHeight="1">
      <c r="A22" s="247" t="s">
        <v>110</v>
      </c>
      <c r="B22" s="247"/>
      <c r="C22" s="248"/>
      <c r="D22" s="247" t="s">
        <v>111</v>
      </c>
      <c r="E22" s="249">
        <v>122.29</v>
      </c>
      <c r="F22" s="249">
        <v>122.29</v>
      </c>
      <c r="G22" s="249">
        <v>122.29</v>
      </c>
      <c r="H22" s="249">
        <v>0</v>
      </c>
      <c r="I22" s="249">
        <v>0</v>
      </c>
      <c r="J22" s="249">
        <v>0</v>
      </c>
      <c r="K22" s="252">
        <v>0</v>
      </c>
      <c r="L22"/>
    </row>
    <row r="23" spans="1:12" ht="20" customHeight="1">
      <c r="A23" s="247" t="s">
        <v>112</v>
      </c>
      <c r="B23" s="247" t="s">
        <v>85</v>
      </c>
      <c r="C23" s="248"/>
      <c r="D23" s="247" t="s">
        <v>113</v>
      </c>
      <c r="E23" s="249">
        <v>122.29</v>
      </c>
      <c r="F23" s="249">
        <v>122.29</v>
      </c>
      <c r="G23" s="249">
        <v>122.29</v>
      </c>
      <c r="H23" s="249">
        <v>0</v>
      </c>
      <c r="I23" s="249">
        <v>0</v>
      </c>
      <c r="J23" s="249">
        <v>0</v>
      </c>
      <c r="K23" s="252">
        <v>0</v>
      </c>
      <c r="L23"/>
    </row>
    <row r="24" spans="1:12" ht="20" customHeight="1">
      <c r="A24" s="247" t="s">
        <v>114</v>
      </c>
      <c r="B24" s="247" t="s">
        <v>115</v>
      </c>
      <c r="C24" s="248" t="s">
        <v>83</v>
      </c>
      <c r="D24" s="247" t="s">
        <v>116</v>
      </c>
      <c r="E24" s="249">
        <v>122.29</v>
      </c>
      <c r="F24" s="249">
        <v>122.29</v>
      </c>
      <c r="G24" s="249">
        <v>122.29</v>
      </c>
      <c r="H24" s="249">
        <v>0</v>
      </c>
      <c r="I24" s="249">
        <v>0</v>
      </c>
      <c r="J24" s="249">
        <v>0</v>
      </c>
      <c r="K24" s="252">
        <v>0</v>
      </c>
      <c r="L24"/>
    </row>
  </sheetData>
  <sheetProtection formatCells="0" formatColumns="0" formatRows="0"/>
  <mergeCells count="5">
    <mergeCell ref="F4:I4"/>
    <mergeCell ref="D4:D5"/>
    <mergeCell ref="E4:E5"/>
    <mergeCell ref="J4:J5"/>
    <mergeCell ref="K4:K5"/>
  </mergeCells>
  <printOptions horizontalCentered="1"/>
  <pageMargins left="0.75" right="0.393055555555556" top="0.747916666666667" bottom="1" header="0.5" footer="0.5"/>
  <pageSetup fitToHeight="0" fitToWidth="1" horizontalDpi="300" verticalDpi="300" orientation="landscape" paperSize="9" scale="9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7"/>
  <sheetViews>
    <sheetView showGridLines="0" showZeros="0" workbookViewId="0" topLeftCell="A4">
      <selection activeCell="C12" sqref="A12:XFD12"/>
    </sheetView>
  </sheetViews>
  <sheetFormatPr defaultColWidth="9.16015625" defaultRowHeight="12.75" customHeight="1"/>
  <cols>
    <col min="1" max="1" width="8.5" style="162" customWidth="1"/>
    <col min="2" max="2" width="6.5" style="162" customWidth="1"/>
    <col min="3" max="3" width="4.66015625" style="162" customWidth="1"/>
    <col min="4" max="4" width="29.5" style="162" customWidth="1"/>
    <col min="5" max="5" width="11.83203125" style="162" customWidth="1"/>
    <col min="6" max="17" width="10.83203125" style="162" customWidth="1"/>
    <col min="18" max="18" width="14.16015625" style="162" customWidth="1"/>
    <col min="19" max="216" width="9.16015625" style="162" customWidth="1"/>
    <col min="217" max="16384" width="9.16015625" style="162" customWidth="1"/>
  </cols>
  <sheetData>
    <row r="1" spans="1:18" ht="18" customHeight="1">
      <c r="A1" s="3" t="s">
        <v>128</v>
      </c>
      <c r="B1"/>
      <c r="C1"/>
      <c r="D1"/>
      <c r="E1"/>
      <c r="F1"/>
      <c r="G1"/>
      <c r="H1"/>
      <c r="I1"/>
      <c r="J1"/>
      <c r="K1"/>
      <c r="L1"/>
      <c r="M1"/>
      <c r="N1"/>
      <c r="O1"/>
      <c r="P1"/>
      <c r="Q1"/>
      <c r="R1" s="175"/>
    </row>
    <row r="2" spans="1:18" ht="28.5" customHeight="1">
      <c r="A2" s="164" t="s">
        <v>129</v>
      </c>
      <c r="B2" s="165"/>
      <c r="C2" s="165"/>
      <c r="D2" s="165"/>
      <c r="E2" s="165"/>
      <c r="F2" s="165"/>
      <c r="G2" s="165"/>
      <c r="H2" s="165"/>
      <c r="I2" s="165"/>
      <c r="J2" s="165"/>
      <c r="K2" s="165"/>
      <c r="L2" s="165"/>
      <c r="M2" s="165"/>
      <c r="N2" s="165"/>
      <c r="O2" s="165"/>
      <c r="P2" s="165"/>
      <c r="Q2" s="165"/>
      <c r="R2" s="165"/>
    </row>
    <row r="3" spans="1:18" ht="18.75" customHeight="1">
      <c r="A3" s="163"/>
      <c r="B3" s="163"/>
      <c r="C3" s="163"/>
      <c r="D3" s="163"/>
      <c r="E3" s="163"/>
      <c r="F3" s="163"/>
      <c r="G3"/>
      <c r="H3"/>
      <c r="I3"/>
      <c r="J3"/>
      <c r="K3"/>
      <c r="L3"/>
      <c r="M3"/>
      <c r="N3"/>
      <c r="O3"/>
      <c r="P3"/>
      <c r="Q3"/>
      <c r="R3" s="161" t="s">
        <v>119</v>
      </c>
    </row>
    <row r="4" spans="1:18" ht="31.5" customHeight="1">
      <c r="A4" s="166" t="s">
        <v>71</v>
      </c>
      <c r="B4" s="166"/>
      <c r="C4" s="166"/>
      <c r="D4" s="167" t="s">
        <v>120</v>
      </c>
      <c r="E4" s="167" t="s">
        <v>50</v>
      </c>
      <c r="F4" s="167" t="s">
        <v>130</v>
      </c>
      <c r="G4" s="167" t="s">
        <v>131</v>
      </c>
      <c r="H4" s="167" t="s">
        <v>132</v>
      </c>
      <c r="I4" s="167" t="s">
        <v>133</v>
      </c>
      <c r="J4" s="167" t="s">
        <v>134</v>
      </c>
      <c r="K4" s="167" t="s">
        <v>135</v>
      </c>
      <c r="L4" s="167" t="s">
        <v>136</v>
      </c>
      <c r="M4" s="167" t="s">
        <v>137</v>
      </c>
      <c r="N4" s="167" t="s">
        <v>138</v>
      </c>
      <c r="O4" s="167" t="s">
        <v>139</v>
      </c>
      <c r="P4" s="167" t="s">
        <v>140</v>
      </c>
      <c r="Q4" s="167" t="s">
        <v>141</v>
      </c>
      <c r="R4" s="167" t="s">
        <v>142</v>
      </c>
    </row>
    <row r="5" spans="1:18" ht="30" customHeight="1">
      <c r="A5" s="168" t="s">
        <v>73</v>
      </c>
      <c r="B5" s="168" t="s">
        <v>74</v>
      </c>
      <c r="C5" s="168" t="s">
        <v>75</v>
      </c>
      <c r="D5" s="167"/>
      <c r="E5" s="167"/>
      <c r="F5" s="167"/>
      <c r="G5" s="167"/>
      <c r="H5" s="167"/>
      <c r="I5" s="167"/>
      <c r="J5" s="167"/>
      <c r="K5" s="167"/>
      <c r="L5" s="167"/>
      <c r="M5" s="167"/>
      <c r="N5" s="167"/>
      <c r="O5" s="167"/>
      <c r="P5" s="167"/>
      <c r="Q5" s="167"/>
      <c r="R5" s="167"/>
    </row>
    <row r="6" spans="1:18" s="230" customFormat="1" ht="27" customHeight="1">
      <c r="A6" s="171"/>
      <c r="B6" s="171"/>
      <c r="C6" s="169"/>
      <c r="D6" s="171" t="s">
        <v>58</v>
      </c>
      <c r="E6" s="172">
        <f>E7+E10+E15+E19</f>
        <v>1549.75</v>
      </c>
      <c r="F6" s="172">
        <f aca="true" t="shared" si="0" ref="F6:R6">F7+F10+F15+F19</f>
        <v>536.87</v>
      </c>
      <c r="G6" s="172">
        <f t="shared" si="0"/>
        <v>371.72</v>
      </c>
      <c r="H6" s="172">
        <f t="shared" si="0"/>
        <v>63.93</v>
      </c>
      <c r="I6" s="172">
        <f t="shared" si="0"/>
        <v>0</v>
      </c>
      <c r="J6" s="172">
        <f t="shared" si="0"/>
        <v>58.97</v>
      </c>
      <c r="K6" s="172">
        <f t="shared" si="0"/>
        <v>162.71</v>
      </c>
      <c r="L6" s="172">
        <f t="shared" si="0"/>
        <v>4</v>
      </c>
      <c r="M6" s="172">
        <f t="shared" si="0"/>
        <v>123.64</v>
      </c>
      <c r="N6" s="172">
        <f t="shared" si="0"/>
        <v>0</v>
      </c>
      <c r="O6" s="172">
        <f t="shared" si="0"/>
        <v>5.24</v>
      </c>
      <c r="P6" s="172">
        <f t="shared" si="0"/>
        <v>122.29</v>
      </c>
      <c r="Q6" s="172">
        <f t="shared" si="0"/>
        <v>0</v>
      </c>
      <c r="R6" s="172">
        <f t="shared" si="0"/>
        <v>100.38</v>
      </c>
    </row>
    <row r="7" spans="1:18" ht="27" customHeight="1">
      <c r="A7" s="171" t="s">
        <v>76</v>
      </c>
      <c r="B7" s="171"/>
      <c r="C7" s="169"/>
      <c r="D7" s="171" t="s">
        <v>77</v>
      </c>
      <c r="E7" s="172">
        <v>1137.11</v>
      </c>
      <c r="F7" s="172">
        <v>536.87</v>
      </c>
      <c r="G7" s="172">
        <v>371.72</v>
      </c>
      <c r="H7" s="173">
        <v>63.93</v>
      </c>
      <c r="I7" s="174">
        <v>0</v>
      </c>
      <c r="J7" s="172">
        <v>58.97</v>
      </c>
      <c r="K7" s="173">
        <v>0</v>
      </c>
      <c r="L7" s="173">
        <v>0</v>
      </c>
      <c r="M7" s="173">
        <v>0</v>
      </c>
      <c r="N7" s="173">
        <v>0</v>
      </c>
      <c r="O7" s="173">
        <v>5.24</v>
      </c>
      <c r="P7" s="170">
        <v>0</v>
      </c>
      <c r="Q7" s="176">
        <v>0</v>
      </c>
      <c r="R7" s="170">
        <v>100.38</v>
      </c>
    </row>
    <row r="8" spans="1:18" ht="27" customHeight="1">
      <c r="A8" s="171" t="s">
        <v>78</v>
      </c>
      <c r="B8" s="171" t="s">
        <v>79</v>
      </c>
      <c r="C8" s="169"/>
      <c r="D8" s="171" t="s">
        <v>80</v>
      </c>
      <c r="E8" s="172">
        <v>1137.11</v>
      </c>
      <c r="F8" s="172">
        <v>536.87</v>
      </c>
      <c r="G8" s="172">
        <v>371.72</v>
      </c>
      <c r="H8" s="173">
        <v>63.93</v>
      </c>
      <c r="I8" s="174">
        <v>0</v>
      </c>
      <c r="J8" s="172">
        <v>58.97</v>
      </c>
      <c r="K8" s="173">
        <v>0</v>
      </c>
      <c r="L8" s="173">
        <v>0</v>
      </c>
      <c r="M8" s="173">
        <v>0</v>
      </c>
      <c r="N8" s="173">
        <v>0</v>
      </c>
      <c r="O8" s="173">
        <v>5.24</v>
      </c>
      <c r="P8" s="170">
        <v>0</v>
      </c>
      <c r="Q8" s="176">
        <v>0</v>
      </c>
      <c r="R8" s="170">
        <v>100.38</v>
      </c>
    </row>
    <row r="9" spans="1:18" ht="27" customHeight="1">
      <c r="A9" s="171" t="s">
        <v>143</v>
      </c>
      <c r="B9" s="171" t="s">
        <v>82</v>
      </c>
      <c r="C9" s="169" t="s">
        <v>83</v>
      </c>
      <c r="D9" s="171" t="s">
        <v>84</v>
      </c>
      <c r="E9" s="172">
        <v>1137.11</v>
      </c>
      <c r="F9" s="172">
        <v>536.87</v>
      </c>
      <c r="G9" s="172">
        <v>371.72</v>
      </c>
      <c r="H9" s="173">
        <v>63.93</v>
      </c>
      <c r="I9" s="174">
        <v>0</v>
      </c>
      <c r="J9" s="172">
        <v>58.97</v>
      </c>
      <c r="K9" s="173">
        <v>0</v>
      </c>
      <c r="L9" s="173">
        <v>0</v>
      </c>
      <c r="M9" s="173">
        <v>0</v>
      </c>
      <c r="N9" s="173">
        <v>0</v>
      </c>
      <c r="O9" s="173">
        <v>5.24</v>
      </c>
      <c r="P9" s="170">
        <v>0</v>
      </c>
      <c r="Q9" s="176">
        <v>0</v>
      </c>
      <c r="R9" s="170">
        <v>100.38</v>
      </c>
    </row>
    <row r="10" spans="1:18" ht="27" customHeight="1">
      <c r="A10" s="171" t="s">
        <v>89</v>
      </c>
      <c r="B10" s="171"/>
      <c r="C10" s="169"/>
      <c r="D10" s="171" t="s">
        <v>90</v>
      </c>
      <c r="E10" s="172">
        <f>SUM(F10:R10)</f>
        <v>203.34</v>
      </c>
      <c r="F10" s="172">
        <v>0</v>
      </c>
      <c r="G10" s="172">
        <v>0</v>
      </c>
      <c r="H10" s="173">
        <v>0</v>
      </c>
      <c r="I10" s="174">
        <v>0</v>
      </c>
      <c r="J10" s="172">
        <v>0</v>
      </c>
      <c r="K10" s="173">
        <v>162.71</v>
      </c>
      <c r="L10" s="173">
        <v>4</v>
      </c>
      <c r="M10" s="173">
        <f>M11</f>
        <v>36.63</v>
      </c>
      <c r="N10" s="173">
        <v>0</v>
      </c>
      <c r="O10" s="173">
        <v>0</v>
      </c>
      <c r="P10" s="170">
        <v>0</v>
      </c>
      <c r="Q10" s="176">
        <v>0</v>
      </c>
      <c r="R10" s="170">
        <v>0</v>
      </c>
    </row>
    <row r="11" spans="1:18" ht="27" customHeight="1">
      <c r="A11" s="171" t="s">
        <v>91</v>
      </c>
      <c r="B11" s="171" t="s">
        <v>92</v>
      </c>
      <c r="C11" s="169"/>
      <c r="D11" s="171" t="s">
        <v>93</v>
      </c>
      <c r="E11" s="172">
        <f>SUM(F11:R11)</f>
        <v>203.34</v>
      </c>
      <c r="F11" s="172">
        <v>0</v>
      </c>
      <c r="G11" s="172">
        <v>0</v>
      </c>
      <c r="H11" s="173">
        <v>0</v>
      </c>
      <c r="I11" s="174">
        <v>0</v>
      </c>
      <c r="J11" s="172">
        <v>0</v>
      </c>
      <c r="K11" s="173">
        <v>162.71</v>
      </c>
      <c r="L11" s="173">
        <v>4</v>
      </c>
      <c r="M11" s="173">
        <f>M12</f>
        <v>36.63</v>
      </c>
      <c r="N11" s="173">
        <v>0</v>
      </c>
      <c r="O11" s="173">
        <v>0</v>
      </c>
      <c r="P11" s="170">
        <v>0</v>
      </c>
      <c r="Q11" s="176">
        <v>0</v>
      </c>
      <c r="R11" s="170">
        <v>0</v>
      </c>
    </row>
    <row r="12" spans="1:18" ht="27" customHeight="1">
      <c r="A12" s="171" t="s">
        <v>144</v>
      </c>
      <c r="B12" s="171" t="s">
        <v>95</v>
      </c>
      <c r="C12" s="169" t="s">
        <v>83</v>
      </c>
      <c r="D12" s="171" t="s">
        <v>96</v>
      </c>
      <c r="E12" s="172">
        <f>SUM(F12:R12)</f>
        <v>36.63</v>
      </c>
      <c r="F12" s="172"/>
      <c r="G12" s="172"/>
      <c r="H12" s="173"/>
      <c r="I12" s="174"/>
      <c r="J12" s="172"/>
      <c r="K12" s="173"/>
      <c r="L12" s="173"/>
      <c r="M12" s="173">
        <v>36.63</v>
      </c>
      <c r="N12" s="173"/>
      <c r="O12" s="173"/>
      <c r="P12" s="170"/>
      <c r="Q12" s="176"/>
      <c r="R12" s="170"/>
    </row>
    <row r="13" spans="1:18" ht="27" customHeight="1">
      <c r="A13" s="171" t="s">
        <v>144</v>
      </c>
      <c r="B13" s="171" t="s">
        <v>95</v>
      </c>
      <c r="C13" s="169" t="s">
        <v>92</v>
      </c>
      <c r="D13" s="171" t="s">
        <v>98</v>
      </c>
      <c r="E13" s="172">
        <v>162.71</v>
      </c>
      <c r="F13" s="172">
        <v>0</v>
      </c>
      <c r="G13" s="172">
        <v>0</v>
      </c>
      <c r="H13" s="173">
        <v>0</v>
      </c>
      <c r="I13" s="174">
        <v>0</v>
      </c>
      <c r="J13" s="172">
        <v>0</v>
      </c>
      <c r="K13" s="173">
        <v>162.71</v>
      </c>
      <c r="L13" s="173">
        <v>0</v>
      </c>
      <c r="M13" s="173">
        <v>0</v>
      </c>
      <c r="N13" s="173">
        <v>0</v>
      </c>
      <c r="O13" s="173">
        <v>0</v>
      </c>
      <c r="P13" s="170">
        <v>0</v>
      </c>
      <c r="Q13" s="176">
        <v>0</v>
      </c>
      <c r="R13" s="170">
        <v>0</v>
      </c>
    </row>
    <row r="14" spans="1:18" ht="27" customHeight="1">
      <c r="A14" s="171" t="s">
        <v>144</v>
      </c>
      <c r="B14" s="171" t="s">
        <v>95</v>
      </c>
      <c r="C14" s="169" t="s">
        <v>99</v>
      </c>
      <c r="D14" s="171" t="s">
        <v>100</v>
      </c>
      <c r="E14" s="172">
        <v>4</v>
      </c>
      <c r="F14" s="172">
        <v>0</v>
      </c>
      <c r="G14" s="172">
        <v>0</v>
      </c>
      <c r="H14" s="173">
        <v>0</v>
      </c>
      <c r="I14" s="174">
        <v>0</v>
      </c>
      <c r="J14" s="172">
        <v>0</v>
      </c>
      <c r="K14" s="173">
        <v>0</v>
      </c>
      <c r="L14" s="173">
        <v>4</v>
      </c>
      <c r="M14" s="173">
        <v>0</v>
      </c>
      <c r="N14" s="173">
        <v>0</v>
      </c>
      <c r="O14" s="173">
        <v>0</v>
      </c>
      <c r="P14" s="170">
        <v>0</v>
      </c>
      <c r="Q14" s="176">
        <v>0</v>
      </c>
      <c r="R14" s="170">
        <v>0</v>
      </c>
    </row>
    <row r="15" spans="1:18" ht="27" customHeight="1">
      <c r="A15" s="171" t="s">
        <v>101</v>
      </c>
      <c r="B15" s="171"/>
      <c r="C15" s="169"/>
      <c r="D15" s="171" t="s">
        <v>102</v>
      </c>
      <c r="E15" s="172">
        <v>87.01</v>
      </c>
      <c r="F15" s="172">
        <v>0</v>
      </c>
      <c r="G15" s="172">
        <v>0</v>
      </c>
      <c r="H15" s="173">
        <v>0</v>
      </c>
      <c r="I15" s="174">
        <v>0</v>
      </c>
      <c r="J15" s="172">
        <v>0</v>
      </c>
      <c r="K15" s="173">
        <v>0</v>
      </c>
      <c r="L15" s="173">
        <v>0</v>
      </c>
      <c r="M15" s="173">
        <v>87.01</v>
      </c>
      <c r="N15" s="173">
        <v>0</v>
      </c>
      <c r="O15" s="173">
        <v>0</v>
      </c>
      <c r="P15" s="170">
        <v>0</v>
      </c>
      <c r="Q15" s="176">
        <v>0</v>
      </c>
      <c r="R15" s="170">
        <v>0</v>
      </c>
    </row>
    <row r="16" spans="1:18" ht="27" customHeight="1">
      <c r="A16" s="171" t="s">
        <v>103</v>
      </c>
      <c r="B16" s="171" t="s">
        <v>104</v>
      </c>
      <c r="C16" s="169"/>
      <c r="D16" s="171" t="s">
        <v>105</v>
      </c>
      <c r="E16" s="172">
        <v>87.01</v>
      </c>
      <c r="F16" s="172">
        <v>0</v>
      </c>
      <c r="G16" s="172">
        <v>0</v>
      </c>
      <c r="H16" s="173">
        <v>0</v>
      </c>
      <c r="I16" s="174">
        <v>0</v>
      </c>
      <c r="J16" s="172">
        <v>0</v>
      </c>
      <c r="K16" s="173">
        <v>0</v>
      </c>
      <c r="L16" s="173">
        <v>0</v>
      </c>
      <c r="M16" s="173">
        <v>87.01</v>
      </c>
      <c r="N16" s="173">
        <v>0</v>
      </c>
      <c r="O16" s="173">
        <v>0</v>
      </c>
      <c r="P16" s="170">
        <v>0</v>
      </c>
      <c r="Q16" s="176">
        <v>0</v>
      </c>
      <c r="R16" s="170">
        <v>0</v>
      </c>
    </row>
    <row r="17" spans="1:18" ht="27" customHeight="1">
      <c r="A17" s="171" t="s">
        <v>145</v>
      </c>
      <c r="B17" s="171" t="s">
        <v>107</v>
      </c>
      <c r="C17" s="169" t="s">
        <v>83</v>
      </c>
      <c r="D17" s="171" t="s">
        <v>108</v>
      </c>
      <c r="E17" s="172">
        <v>63.1</v>
      </c>
      <c r="F17" s="172">
        <v>0</v>
      </c>
      <c r="G17" s="172">
        <v>0</v>
      </c>
      <c r="H17" s="173">
        <v>0</v>
      </c>
      <c r="I17" s="174">
        <v>0</v>
      </c>
      <c r="J17" s="172">
        <v>0</v>
      </c>
      <c r="K17" s="173">
        <v>0</v>
      </c>
      <c r="L17" s="173">
        <v>0</v>
      </c>
      <c r="M17" s="173">
        <v>63.1</v>
      </c>
      <c r="N17" s="173">
        <v>0</v>
      </c>
      <c r="O17" s="173">
        <v>0</v>
      </c>
      <c r="P17" s="170">
        <v>0</v>
      </c>
      <c r="Q17" s="176">
        <v>0</v>
      </c>
      <c r="R17" s="170">
        <v>0</v>
      </c>
    </row>
    <row r="18" spans="1:18" ht="27" customHeight="1">
      <c r="A18" s="171" t="s">
        <v>145</v>
      </c>
      <c r="B18" s="171" t="s">
        <v>107</v>
      </c>
      <c r="C18" s="169" t="s">
        <v>85</v>
      </c>
      <c r="D18" s="171" t="s">
        <v>109</v>
      </c>
      <c r="E18" s="172">
        <v>23.91</v>
      </c>
      <c r="F18" s="172">
        <v>0</v>
      </c>
      <c r="G18" s="172">
        <v>0</v>
      </c>
      <c r="H18" s="173">
        <v>0</v>
      </c>
      <c r="I18" s="174">
        <v>0</v>
      </c>
      <c r="J18" s="172">
        <v>0</v>
      </c>
      <c r="K18" s="173">
        <v>0</v>
      </c>
      <c r="L18" s="173">
        <v>0</v>
      </c>
      <c r="M18" s="173">
        <v>23.91</v>
      </c>
      <c r="N18" s="173">
        <v>0</v>
      </c>
      <c r="O18" s="173">
        <v>0</v>
      </c>
      <c r="P18" s="170">
        <v>0</v>
      </c>
      <c r="Q18" s="176">
        <v>0</v>
      </c>
      <c r="R18" s="170">
        <v>0</v>
      </c>
    </row>
    <row r="19" spans="1:18" ht="27" customHeight="1">
      <c r="A19" s="171" t="s">
        <v>110</v>
      </c>
      <c r="B19" s="171"/>
      <c r="C19" s="169"/>
      <c r="D19" s="171" t="s">
        <v>111</v>
      </c>
      <c r="E19" s="172">
        <v>122.29</v>
      </c>
      <c r="F19" s="172">
        <v>0</v>
      </c>
      <c r="G19" s="172">
        <v>0</v>
      </c>
      <c r="H19" s="173">
        <v>0</v>
      </c>
      <c r="I19" s="174">
        <v>0</v>
      </c>
      <c r="J19" s="172">
        <v>0</v>
      </c>
      <c r="K19" s="173">
        <v>0</v>
      </c>
      <c r="L19" s="173">
        <v>0</v>
      </c>
      <c r="M19" s="173">
        <v>0</v>
      </c>
      <c r="N19" s="173">
        <v>0</v>
      </c>
      <c r="O19" s="173">
        <v>0</v>
      </c>
      <c r="P19" s="170">
        <v>122.29</v>
      </c>
      <c r="Q19" s="176">
        <v>0</v>
      </c>
      <c r="R19" s="170">
        <v>0</v>
      </c>
    </row>
    <row r="20" spans="1:18" ht="27" customHeight="1">
      <c r="A20" s="171" t="s">
        <v>112</v>
      </c>
      <c r="B20" s="171" t="s">
        <v>85</v>
      </c>
      <c r="C20" s="169"/>
      <c r="D20" s="171" t="s">
        <v>113</v>
      </c>
      <c r="E20" s="172">
        <v>122.29</v>
      </c>
      <c r="F20" s="172">
        <v>0</v>
      </c>
      <c r="G20" s="172">
        <v>0</v>
      </c>
      <c r="H20" s="173">
        <v>0</v>
      </c>
      <c r="I20" s="174">
        <v>0</v>
      </c>
      <c r="J20" s="172">
        <v>0</v>
      </c>
      <c r="K20" s="173">
        <v>0</v>
      </c>
      <c r="L20" s="173">
        <v>0</v>
      </c>
      <c r="M20" s="173">
        <v>0</v>
      </c>
      <c r="N20" s="173">
        <v>0</v>
      </c>
      <c r="O20" s="173">
        <v>0</v>
      </c>
      <c r="P20" s="170">
        <v>122.29</v>
      </c>
      <c r="Q20" s="176">
        <v>0</v>
      </c>
      <c r="R20" s="170">
        <v>0</v>
      </c>
    </row>
    <row r="21" spans="1:18" ht="27" customHeight="1">
      <c r="A21" s="171" t="s">
        <v>146</v>
      </c>
      <c r="B21" s="171" t="s">
        <v>115</v>
      </c>
      <c r="C21" s="169" t="s">
        <v>83</v>
      </c>
      <c r="D21" s="171" t="s">
        <v>116</v>
      </c>
      <c r="E21" s="172">
        <v>122.29</v>
      </c>
      <c r="F21" s="172">
        <v>0</v>
      </c>
      <c r="G21" s="172">
        <v>0</v>
      </c>
      <c r="H21" s="173">
        <v>0</v>
      </c>
      <c r="I21" s="174">
        <v>0</v>
      </c>
      <c r="J21" s="172">
        <v>0</v>
      </c>
      <c r="K21" s="173">
        <v>0</v>
      </c>
      <c r="L21" s="173">
        <v>0</v>
      </c>
      <c r="M21" s="173">
        <v>0</v>
      </c>
      <c r="N21" s="173">
        <v>0</v>
      </c>
      <c r="O21" s="173">
        <v>0</v>
      </c>
      <c r="P21" s="170">
        <v>122.29</v>
      </c>
      <c r="Q21" s="176">
        <v>0</v>
      </c>
      <c r="R21" s="170">
        <v>0</v>
      </c>
    </row>
    <row r="22" spans="1:18" ht="27" customHeight="1">
      <c r="A22" s="163"/>
      <c r="B22" s="163"/>
      <c r="C22" s="163"/>
      <c r="D22" s="163"/>
      <c r="E22" s="231"/>
      <c r="F22" s="231"/>
      <c r="G22"/>
      <c r="H22" s="231"/>
      <c r="I22" s="231"/>
      <c r="J22"/>
      <c r="K22"/>
      <c r="L22"/>
      <c r="M22"/>
      <c r="N22"/>
      <c r="O22"/>
      <c r="P22"/>
      <c r="Q22"/>
      <c r="R22"/>
    </row>
    <row r="23" spans="1:18" ht="12.75" customHeight="1">
      <c r="A23" s="163"/>
      <c r="B23" s="163"/>
      <c r="C23" s="163"/>
      <c r="D23" s="163"/>
      <c r="E23" s="163"/>
      <c r="F23" s="231"/>
      <c r="G23"/>
      <c r="H23"/>
      <c r="I23"/>
      <c r="J23"/>
      <c r="K23"/>
      <c r="L23"/>
      <c r="M23"/>
      <c r="N23"/>
      <c r="O23"/>
      <c r="P23"/>
      <c r="Q23"/>
      <c r="R23"/>
    </row>
    <row r="24" spans="1:18" ht="12.75" customHeight="1">
      <c r="A24"/>
      <c r="B24"/>
      <c r="C24"/>
      <c r="D24"/>
      <c r="E24"/>
      <c r="F24"/>
      <c r="G24"/>
      <c r="H24"/>
      <c r="I24"/>
      <c r="J24"/>
      <c r="K24"/>
      <c r="L24"/>
      <c r="M24"/>
      <c r="N24"/>
      <c r="O24"/>
      <c r="P24"/>
      <c r="Q24"/>
      <c r="R24"/>
    </row>
    <row r="25" spans="1:18" ht="12.75" customHeight="1">
      <c r="A25"/>
      <c r="B25"/>
      <c r="C25"/>
      <c r="D25"/>
      <c r="E25"/>
      <c r="F25"/>
      <c r="G25"/>
      <c r="H25"/>
      <c r="I25"/>
      <c r="J25"/>
      <c r="K25"/>
      <c r="L25"/>
      <c r="M25"/>
      <c r="N25"/>
      <c r="O25"/>
      <c r="P25"/>
      <c r="Q25"/>
      <c r="R25"/>
    </row>
    <row r="26" spans="1:18" ht="12.75" customHeight="1">
      <c r="A26"/>
      <c r="B26"/>
      <c r="C26"/>
      <c r="D26"/>
      <c r="E26"/>
      <c r="F26"/>
      <c r="G26"/>
      <c r="H26"/>
      <c r="I26"/>
      <c r="J26"/>
      <c r="K26"/>
      <c r="L26"/>
      <c r="M26"/>
      <c r="N26"/>
      <c r="O26"/>
      <c r="P26"/>
      <c r="Q26"/>
      <c r="R26"/>
    </row>
    <row r="27" spans="1:18" ht="12.75" customHeight="1">
      <c r="A27" s="163"/>
      <c r="B27" s="163"/>
      <c r="C27" s="163"/>
      <c r="D27" s="163"/>
      <c r="E27" s="163"/>
      <c r="F27" s="163"/>
      <c r="G27"/>
      <c r="H27" s="231"/>
      <c r="I27" s="231"/>
      <c r="J27"/>
      <c r="K27"/>
      <c r="L27"/>
      <c r="M27"/>
      <c r="N27"/>
      <c r="O27"/>
      <c r="P27"/>
      <c r="Q27"/>
      <c r="R27"/>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75" right="0.314583333333333" top="1" bottom="1" header="0.5" footer="0.5"/>
  <pageSetup fitToHeight="0" fitToWidth="1" horizontalDpi="300" verticalDpi="300" orientation="landscape" paperSize="9" scale="8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J22"/>
  <sheetViews>
    <sheetView showGridLines="0" showZeros="0" workbookViewId="0" topLeftCell="A1">
      <selection activeCell="T2" sqref="T2:AH2"/>
    </sheetView>
  </sheetViews>
  <sheetFormatPr defaultColWidth="9.16015625" defaultRowHeight="12.75" customHeight="1"/>
  <cols>
    <col min="1" max="1" width="8" style="227" customWidth="1"/>
    <col min="2" max="2" width="7" style="227" customWidth="1"/>
    <col min="3" max="3" width="4.66015625" style="227" customWidth="1"/>
    <col min="4" max="4" width="23.83203125" style="227" customWidth="1"/>
    <col min="5" max="21" width="8.83203125" style="227" customWidth="1"/>
    <col min="22" max="22" width="6.66015625" style="227" customWidth="1"/>
    <col min="23" max="23" width="7.66015625" style="227" customWidth="1"/>
    <col min="24" max="24" width="7.16015625" style="227" customWidth="1"/>
    <col min="25" max="25" width="6.66015625" style="227" customWidth="1"/>
    <col min="26" max="32" width="8.83203125" style="227" customWidth="1"/>
    <col min="33" max="33" width="7.16015625" style="227" customWidth="1"/>
    <col min="34" max="245" width="9.16015625" style="227" customWidth="1"/>
    <col min="246" max="16384" width="9.16015625" style="227" customWidth="1"/>
  </cols>
  <sheetData>
    <row r="1" spans="1:36" ht="18.75" customHeight="1">
      <c r="A1" s="3" t="s">
        <v>147</v>
      </c>
      <c r="B1"/>
      <c r="C1"/>
      <c r="D1"/>
      <c r="E1"/>
      <c r="F1"/>
      <c r="G1"/>
      <c r="H1"/>
      <c r="I1"/>
      <c r="J1"/>
      <c r="K1"/>
      <c r="L1"/>
      <c r="M1"/>
      <c r="N1"/>
      <c r="O1"/>
      <c r="P1"/>
      <c r="Q1"/>
      <c r="R1"/>
      <c r="S1"/>
      <c r="T1"/>
      <c r="U1"/>
      <c r="V1"/>
      <c r="W1"/>
      <c r="X1"/>
      <c r="Y1"/>
      <c r="Z1"/>
      <c r="AA1"/>
      <c r="AB1"/>
      <c r="AC1"/>
      <c r="AD1"/>
      <c r="AE1"/>
      <c r="AF1"/>
      <c r="AG1"/>
      <c r="AH1"/>
      <c r="AI1"/>
      <c r="AJ1"/>
    </row>
    <row r="2" spans="1:36" ht="32.25" customHeight="1">
      <c r="A2" s="152" t="s">
        <v>148</v>
      </c>
      <c r="B2" s="152"/>
      <c r="C2" s="152"/>
      <c r="D2" s="152"/>
      <c r="E2" s="152"/>
      <c r="F2" s="152"/>
      <c r="G2" s="152"/>
      <c r="H2" s="152"/>
      <c r="I2" s="152"/>
      <c r="J2" s="152"/>
      <c r="K2" s="152"/>
      <c r="L2" s="152"/>
      <c r="M2" s="152"/>
      <c r="N2" s="152"/>
      <c r="O2" s="152"/>
      <c r="P2" s="152"/>
      <c r="Q2" s="152"/>
      <c r="R2" s="152"/>
      <c r="S2" s="152"/>
      <c r="T2" s="160"/>
      <c r="U2" s="160"/>
      <c r="V2" s="160"/>
      <c r="W2" s="160"/>
      <c r="X2" s="160"/>
      <c r="Y2" s="160"/>
      <c r="Z2" s="160"/>
      <c r="AA2" s="160"/>
      <c r="AB2" s="160"/>
      <c r="AC2" s="160"/>
      <c r="AD2" s="160"/>
      <c r="AE2" s="160"/>
      <c r="AF2" s="160"/>
      <c r="AG2" s="160"/>
      <c r="AH2" s="160"/>
      <c r="AI2"/>
      <c r="AJ2"/>
    </row>
    <row r="3" spans="1:36" ht="18.75" customHeight="1">
      <c r="A3" s="151"/>
      <c r="B3" s="151"/>
      <c r="C3" s="151"/>
      <c r="D3" s="151"/>
      <c r="E3" s="151"/>
      <c r="F3" s="151"/>
      <c r="G3"/>
      <c r="H3"/>
      <c r="I3"/>
      <c r="J3"/>
      <c r="K3"/>
      <c r="L3"/>
      <c r="M3"/>
      <c r="N3"/>
      <c r="O3"/>
      <c r="P3"/>
      <c r="Q3"/>
      <c r="R3"/>
      <c r="S3"/>
      <c r="T3"/>
      <c r="U3"/>
      <c r="V3"/>
      <c r="W3"/>
      <c r="X3"/>
      <c r="Y3"/>
      <c r="Z3"/>
      <c r="AA3"/>
      <c r="AB3"/>
      <c r="AC3"/>
      <c r="AD3"/>
      <c r="AE3"/>
      <c r="AF3"/>
      <c r="AG3"/>
      <c r="AH3" s="161" t="s">
        <v>119</v>
      </c>
      <c r="AI3"/>
      <c r="AJ3"/>
    </row>
    <row r="4" spans="1:36" ht="30" customHeight="1">
      <c r="A4" s="153" t="s">
        <v>71</v>
      </c>
      <c r="B4" s="153"/>
      <c r="C4" s="153"/>
      <c r="D4" s="154" t="s">
        <v>120</v>
      </c>
      <c r="E4" s="154" t="s">
        <v>50</v>
      </c>
      <c r="F4" s="154" t="s">
        <v>149</v>
      </c>
      <c r="G4" s="154" t="s">
        <v>150</v>
      </c>
      <c r="H4" s="154" t="s">
        <v>151</v>
      </c>
      <c r="I4" s="154" t="s">
        <v>152</v>
      </c>
      <c r="J4" s="154" t="s">
        <v>153</v>
      </c>
      <c r="K4" s="154" t="s">
        <v>154</v>
      </c>
      <c r="L4" s="154" t="s">
        <v>155</v>
      </c>
      <c r="M4" s="154" t="s">
        <v>156</v>
      </c>
      <c r="N4" s="154" t="s">
        <v>157</v>
      </c>
      <c r="O4" s="154" t="s">
        <v>158</v>
      </c>
      <c r="P4" s="154" t="s">
        <v>159</v>
      </c>
      <c r="Q4" s="154" t="s">
        <v>160</v>
      </c>
      <c r="R4" s="154" t="s">
        <v>161</v>
      </c>
      <c r="S4" s="154" t="s">
        <v>162</v>
      </c>
      <c r="T4" s="154" t="s">
        <v>163</v>
      </c>
      <c r="U4" s="154" t="s">
        <v>164</v>
      </c>
      <c r="V4" s="154" t="s">
        <v>165</v>
      </c>
      <c r="W4" s="154" t="s">
        <v>166</v>
      </c>
      <c r="X4" s="154" t="s">
        <v>167</v>
      </c>
      <c r="Y4" s="154" t="s">
        <v>168</v>
      </c>
      <c r="Z4" s="154" t="s">
        <v>169</v>
      </c>
      <c r="AA4" s="154" t="s">
        <v>170</v>
      </c>
      <c r="AB4" s="154" t="s">
        <v>171</v>
      </c>
      <c r="AC4" s="154" t="s">
        <v>172</v>
      </c>
      <c r="AD4" s="154" t="s">
        <v>173</v>
      </c>
      <c r="AE4" s="154" t="s">
        <v>174</v>
      </c>
      <c r="AF4" s="154" t="s">
        <v>175</v>
      </c>
      <c r="AG4" s="154" t="s">
        <v>176</v>
      </c>
      <c r="AH4" s="154" t="s">
        <v>177</v>
      </c>
      <c r="AI4"/>
      <c r="AJ4"/>
    </row>
    <row r="5" spans="1:36" ht="22.5" customHeight="1">
      <c r="A5" s="155" t="s">
        <v>73</v>
      </c>
      <c r="B5" s="155" t="s">
        <v>74</v>
      </c>
      <c r="C5" s="155" t="s">
        <v>75</v>
      </c>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c r="AJ5" s="229"/>
    </row>
    <row r="6" spans="1:36" s="226" customFormat="1" ht="40" customHeight="1">
      <c r="A6" s="146"/>
      <c r="B6" s="146"/>
      <c r="C6" s="146"/>
      <c r="D6" s="146" t="s">
        <v>58</v>
      </c>
      <c r="E6" s="156">
        <f>E7+E11</f>
        <v>906.16</v>
      </c>
      <c r="F6" s="156">
        <f aca="true" t="shared" si="0" ref="F6:AH6">F7+F11</f>
        <v>61.6</v>
      </c>
      <c r="G6" s="156">
        <f t="shared" si="0"/>
        <v>10.6</v>
      </c>
      <c r="H6" s="156">
        <f t="shared" si="0"/>
        <v>0</v>
      </c>
      <c r="I6" s="156">
        <f t="shared" si="0"/>
        <v>4.1</v>
      </c>
      <c r="J6" s="156">
        <f t="shared" si="0"/>
        <v>16.14</v>
      </c>
      <c r="K6" s="156">
        <f t="shared" si="0"/>
        <v>39.3</v>
      </c>
      <c r="L6" s="156">
        <f t="shared" si="0"/>
        <v>8.25</v>
      </c>
      <c r="M6" s="156">
        <f t="shared" si="0"/>
        <v>12</v>
      </c>
      <c r="N6" s="156">
        <f t="shared" si="0"/>
        <v>24.8</v>
      </c>
      <c r="O6" s="156">
        <f t="shared" si="0"/>
        <v>44.5</v>
      </c>
      <c r="P6" s="156">
        <f t="shared" si="0"/>
        <v>0</v>
      </c>
      <c r="Q6" s="156">
        <f t="shared" si="0"/>
        <v>43.05</v>
      </c>
      <c r="R6" s="156">
        <f t="shared" si="0"/>
        <v>1</v>
      </c>
      <c r="S6" s="156">
        <f t="shared" si="0"/>
        <v>1.6</v>
      </c>
      <c r="T6" s="156">
        <f t="shared" si="0"/>
        <v>15.38</v>
      </c>
      <c r="U6" s="156">
        <f t="shared" si="0"/>
        <v>55.5</v>
      </c>
      <c r="V6" s="156">
        <f t="shared" si="0"/>
        <v>0</v>
      </c>
      <c r="W6" s="156">
        <f t="shared" si="0"/>
        <v>0</v>
      </c>
      <c r="X6" s="156">
        <f t="shared" si="0"/>
        <v>0</v>
      </c>
      <c r="Y6" s="156">
        <f t="shared" si="0"/>
        <v>3</v>
      </c>
      <c r="Z6" s="156">
        <f t="shared" si="0"/>
        <v>6</v>
      </c>
      <c r="AA6" s="156">
        <f t="shared" si="0"/>
        <v>16.82</v>
      </c>
      <c r="AB6" s="156">
        <f t="shared" si="0"/>
        <v>44.64</v>
      </c>
      <c r="AC6" s="156">
        <f t="shared" si="0"/>
        <v>58.15</v>
      </c>
      <c r="AD6" s="156">
        <f t="shared" si="0"/>
        <v>19</v>
      </c>
      <c r="AE6" s="156">
        <f t="shared" si="0"/>
        <v>86.55</v>
      </c>
      <c r="AF6" s="156">
        <f t="shared" si="0"/>
        <v>27.84</v>
      </c>
      <c r="AG6" s="156">
        <f t="shared" si="0"/>
        <v>70</v>
      </c>
      <c r="AH6" s="156">
        <f t="shared" si="0"/>
        <v>236.34</v>
      </c>
      <c r="AI6" s="51"/>
      <c r="AJ6" s="229"/>
    </row>
    <row r="7" spans="1:36" ht="40" customHeight="1">
      <c r="A7" s="146" t="s">
        <v>76</v>
      </c>
      <c r="B7" s="146"/>
      <c r="C7" s="146"/>
      <c r="D7" s="228" t="s">
        <v>77</v>
      </c>
      <c r="E7" s="156">
        <v>890.79</v>
      </c>
      <c r="F7" s="156">
        <v>61.6</v>
      </c>
      <c r="G7" s="156">
        <v>10.6</v>
      </c>
      <c r="H7" s="156">
        <v>0</v>
      </c>
      <c r="I7" s="156">
        <v>4.1</v>
      </c>
      <c r="J7" s="156">
        <v>16.14</v>
      </c>
      <c r="K7" s="156">
        <v>39.3</v>
      </c>
      <c r="L7" s="156">
        <v>8.25</v>
      </c>
      <c r="M7" s="156">
        <v>12</v>
      </c>
      <c r="N7" s="156">
        <v>24.8</v>
      </c>
      <c r="O7" s="156">
        <v>44.5</v>
      </c>
      <c r="P7" s="156">
        <v>0</v>
      </c>
      <c r="Q7" s="156">
        <v>43.05</v>
      </c>
      <c r="R7" s="156">
        <v>1</v>
      </c>
      <c r="S7" s="156">
        <v>1.6</v>
      </c>
      <c r="T7" s="156">
        <v>15.38</v>
      </c>
      <c r="U7" s="156">
        <v>55.5</v>
      </c>
      <c r="V7" s="156">
        <v>0</v>
      </c>
      <c r="W7" s="156">
        <v>0</v>
      </c>
      <c r="X7" s="156">
        <v>0</v>
      </c>
      <c r="Y7" s="156">
        <v>3</v>
      </c>
      <c r="Z7" s="156">
        <v>6</v>
      </c>
      <c r="AA7" s="156">
        <v>16.82</v>
      </c>
      <c r="AB7" s="156">
        <v>44.64</v>
      </c>
      <c r="AC7" s="156">
        <v>58.15</v>
      </c>
      <c r="AD7" s="156">
        <v>19</v>
      </c>
      <c r="AE7" s="156">
        <v>86.55</v>
      </c>
      <c r="AF7" s="156">
        <v>27.84</v>
      </c>
      <c r="AG7" s="156">
        <v>70</v>
      </c>
      <c r="AH7" s="156">
        <v>220.97</v>
      </c>
      <c r="AI7" s="229"/>
      <c r="AJ7" s="229"/>
    </row>
    <row r="8" spans="1:36" ht="40" customHeight="1">
      <c r="A8" s="146" t="s">
        <v>78</v>
      </c>
      <c r="B8" s="146" t="s">
        <v>79</v>
      </c>
      <c r="C8" s="146"/>
      <c r="D8" s="228" t="s">
        <v>80</v>
      </c>
      <c r="E8" s="156">
        <v>890.79</v>
      </c>
      <c r="F8" s="156">
        <v>61.6</v>
      </c>
      <c r="G8" s="156">
        <v>10.6</v>
      </c>
      <c r="H8" s="156">
        <v>0</v>
      </c>
      <c r="I8" s="156">
        <v>4.1</v>
      </c>
      <c r="J8" s="156">
        <v>16.14</v>
      </c>
      <c r="K8" s="156">
        <v>39.3</v>
      </c>
      <c r="L8" s="156">
        <v>8.25</v>
      </c>
      <c r="M8" s="156">
        <v>12</v>
      </c>
      <c r="N8" s="156">
        <v>24.8</v>
      </c>
      <c r="O8" s="156">
        <v>44.5</v>
      </c>
      <c r="P8" s="156">
        <v>0</v>
      </c>
      <c r="Q8" s="156">
        <v>43.05</v>
      </c>
      <c r="R8" s="156">
        <v>1</v>
      </c>
      <c r="S8" s="156">
        <v>1.6</v>
      </c>
      <c r="T8" s="156">
        <v>15.38</v>
      </c>
      <c r="U8" s="156">
        <v>55.5</v>
      </c>
      <c r="V8" s="156">
        <v>0</v>
      </c>
      <c r="W8" s="156">
        <v>0</v>
      </c>
      <c r="X8" s="156">
        <v>0</v>
      </c>
      <c r="Y8" s="156">
        <v>3</v>
      </c>
      <c r="Z8" s="156">
        <v>6</v>
      </c>
      <c r="AA8" s="156">
        <v>16.82</v>
      </c>
      <c r="AB8" s="156">
        <v>44.64</v>
      </c>
      <c r="AC8" s="156">
        <v>58.15</v>
      </c>
      <c r="AD8" s="156">
        <v>19</v>
      </c>
      <c r="AE8" s="156">
        <v>86.55</v>
      </c>
      <c r="AF8" s="156">
        <v>27.84</v>
      </c>
      <c r="AG8" s="156">
        <v>70</v>
      </c>
      <c r="AH8" s="156">
        <v>220.97</v>
      </c>
      <c r="AI8"/>
      <c r="AJ8" s="229"/>
    </row>
    <row r="9" spans="1:36" ht="40" customHeight="1">
      <c r="A9" s="146" t="s">
        <v>143</v>
      </c>
      <c r="B9" s="146" t="s">
        <v>82</v>
      </c>
      <c r="C9" s="146" t="s">
        <v>83</v>
      </c>
      <c r="D9" s="228" t="s">
        <v>84</v>
      </c>
      <c r="E9" s="156">
        <v>521.79</v>
      </c>
      <c r="F9" s="156">
        <v>31.6</v>
      </c>
      <c r="G9" s="156">
        <v>0.6</v>
      </c>
      <c r="H9" s="156">
        <v>0</v>
      </c>
      <c r="I9" s="156">
        <v>4.1</v>
      </c>
      <c r="J9" s="156">
        <v>14.94</v>
      </c>
      <c r="K9" s="156">
        <v>20.3</v>
      </c>
      <c r="L9" s="156">
        <v>5.25</v>
      </c>
      <c r="M9" s="156">
        <v>12</v>
      </c>
      <c r="N9" s="156">
        <v>16.8</v>
      </c>
      <c r="O9" s="156">
        <v>29.5</v>
      </c>
      <c r="P9" s="156">
        <v>0</v>
      </c>
      <c r="Q9" s="156">
        <v>40.05</v>
      </c>
      <c r="R9" s="156">
        <v>1</v>
      </c>
      <c r="S9" s="156">
        <v>1.6</v>
      </c>
      <c r="T9" s="156">
        <v>15.38</v>
      </c>
      <c r="U9" s="156">
        <v>15.5</v>
      </c>
      <c r="V9" s="156">
        <v>0</v>
      </c>
      <c r="W9" s="156">
        <v>0</v>
      </c>
      <c r="X9" s="156">
        <v>0</v>
      </c>
      <c r="Y9" s="156">
        <v>0</v>
      </c>
      <c r="Z9" s="156">
        <v>6</v>
      </c>
      <c r="AA9" s="156">
        <v>16.82</v>
      </c>
      <c r="AB9" s="156">
        <v>44.64</v>
      </c>
      <c r="AC9" s="156">
        <v>23.15</v>
      </c>
      <c r="AD9" s="156">
        <v>19</v>
      </c>
      <c r="AE9" s="156">
        <v>86.55</v>
      </c>
      <c r="AF9" s="156">
        <v>4.84</v>
      </c>
      <c r="AG9" s="156">
        <v>70</v>
      </c>
      <c r="AH9" s="156">
        <v>42.17</v>
      </c>
      <c r="AI9" s="229"/>
      <c r="AJ9"/>
    </row>
    <row r="10" spans="1:36" ht="40" customHeight="1">
      <c r="A10" s="146" t="s">
        <v>143</v>
      </c>
      <c r="B10" s="146" t="s">
        <v>82</v>
      </c>
      <c r="C10" s="146" t="s">
        <v>87</v>
      </c>
      <c r="D10" s="228" t="s">
        <v>88</v>
      </c>
      <c r="E10" s="156">
        <v>369</v>
      </c>
      <c r="F10" s="156">
        <v>30</v>
      </c>
      <c r="G10" s="156">
        <v>10</v>
      </c>
      <c r="H10" s="156">
        <v>0</v>
      </c>
      <c r="I10" s="156">
        <v>0</v>
      </c>
      <c r="J10" s="156">
        <v>1.2</v>
      </c>
      <c r="K10" s="156">
        <v>19</v>
      </c>
      <c r="L10" s="156">
        <v>3</v>
      </c>
      <c r="M10" s="156">
        <v>0</v>
      </c>
      <c r="N10" s="156">
        <v>8</v>
      </c>
      <c r="O10" s="156">
        <v>15</v>
      </c>
      <c r="P10" s="156">
        <v>0</v>
      </c>
      <c r="Q10" s="156">
        <v>3</v>
      </c>
      <c r="R10" s="156">
        <v>0</v>
      </c>
      <c r="S10" s="156">
        <v>0</v>
      </c>
      <c r="T10" s="156">
        <v>0</v>
      </c>
      <c r="U10" s="156">
        <v>40</v>
      </c>
      <c r="V10" s="156">
        <v>0</v>
      </c>
      <c r="W10" s="156">
        <v>0</v>
      </c>
      <c r="X10" s="156">
        <v>0</v>
      </c>
      <c r="Y10" s="156">
        <v>3</v>
      </c>
      <c r="Z10" s="156">
        <v>0</v>
      </c>
      <c r="AA10" s="156">
        <v>0</v>
      </c>
      <c r="AB10" s="156">
        <v>0</v>
      </c>
      <c r="AC10" s="156">
        <v>35</v>
      </c>
      <c r="AD10" s="156">
        <v>0</v>
      </c>
      <c r="AE10" s="156">
        <v>0</v>
      </c>
      <c r="AF10" s="156">
        <v>23</v>
      </c>
      <c r="AG10" s="156">
        <v>0</v>
      </c>
      <c r="AH10" s="156">
        <v>178.8</v>
      </c>
      <c r="AI10"/>
      <c r="AJ10"/>
    </row>
    <row r="11" spans="1:36" ht="40" customHeight="1">
      <c r="A11" s="146" t="s">
        <v>89</v>
      </c>
      <c r="B11" s="146"/>
      <c r="C11" s="146"/>
      <c r="D11" s="157" t="s">
        <v>90</v>
      </c>
      <c r="E11" s="156">
        <f aca="true" t="shared" si="1" ref="E11:E13">AH11</f>
        <v>15.37</v>
      </c>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6">
        <f>AH12</f>
        <v>15.37</v>
      </c>
      <c r="AI11"/>
      <c r="AJ11"/>
    </row>
    <row r="12" spans="1:36" ht="40" customHeight="1">
      <c r="A12" s="146" t="s">
        <v>91</v>
      </c>
      <c r="B12" s="146" t="s">
        <v>92</v>
      </c>
      <c r="C12" s="146"/>
      <c r="D12" s="157" t="s">
        <v>93</v>
      </c>
      <c r="E12" s="156">
        <f t="shared" si="1"/>
        <v>15.37</v>
      </c>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6">
        <f>AH13</f>
        <v>15.37</v>
      </c>
      <c r="AI12"/>
      <c r="AJ12"/>
    </row>
    <row r="13" spans="1:36" ht="40" customHeight="1">
      <c r="A13" s="146" t="s">
        <v>144</v>
      </c>
      <c r="B13" s="146" t="s">
        <v>95</v>
      </c>
      <c r="C13" s="146" t="s">
        <v>83</v>
      </c>
      <c r="D13" s="157" t="s">
        <v>96</v>
      </c>
      <c r="E13" s="156">
        <f t="shared" si="1"/>
        <v>15.37</v>
      </c>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6">
        <v>15.37</v>
      </c>
      <c r="AI13"/>
      <c r="AJ13"/>
    </row>
    <row r="14" spans="1:36" ht="12.75" customHeight="1">
      <c r="A14" s="151"/>
      <c r="B14" s="151"/>
      <c r="C14" s="151"/>
      <c r="D14" s="151"/>
      <c r="E14" s="151"/>
      <c r="F14" s="151"/>
      <c r="G14"/>
      <c r="H14"/>
      <c r="I14"/>
      <c r="J14"/>
      <c r="K14"/>
      <c r="L14"/>
      <c r="M14"/>
      <c r="N14"/>
      <c r="O14"/>
      <c r="P14" s="229"/>
      <c r="Q14" s="229"/>
      <c r="R14" s="229"/>
      <c r="S14" s="229"/>
      <c r="T14" s="229"/>
      <c r="U14" s="229"/>
      <c r="V14" s="229"/>
      <c r="W14" s="229"/>
      <c r="X14" s="229"/>
      <c r="Y14" s="229"/>
      <c r="Z14"/>
      <c r="AA14"/>
      <c r="AB14"/>
      <c r="AC14"/>
      <c r="AD14"/>
      <c r="AE14"/>
      <c r="AF14"/>
      <c r="AG14"/>
      <c r="AH14"/>
      <c r="AI14"/>
      <c r="AJ14"/>
    </row>
    <row r="15" spans="1:36" ht="12.75" customHeight="1">
      <c r="A15" s="151"/>
      <c r="B15" s="151"/>
      <c r="C15" s="151"/>
      <c r="D15" s="151"/>
      <c r="E15" s="151"/>
      <c r="F15" s="151"/>
      <c r="G15"/>
      <c r="H15"/>
      <c r="I15"/>
      <c r="J15"/>
      <c r="K15"/>
      <c r="L15"/>
      <c r="M15"/>
      <c r="N15"/>
      <c r="O15"/>
      <c r="P15"/>
      <c r="Q15"/>
      <c r="R15"/>
      <c r="S15"/>
      <c r="T15"/>
      <c r="U15"/>
      <c r="V15"/>
      <c r="W15"/>
      <c r="X15" s="229"/>
      <c r="Y15"/>
      <c r="Z15"/>
      <c r="AA15"/>
      <c r="AB15"/>
      <c r="AC15"/>
      <c r="AD15"/>
      <c r="AE15"/>
      <c r="AF15"/>
      <c r="AG15"/>
      <c r="AH15"/>
      <c r="AI15"/>
      <c r="AJ15"/>
    </row>
    <row r="16" spans="1:36" ht="12.75" customHeight="1">
      <c r="A16"/>
      <c r="B16"/>
      <c r="C16"/>
      <c r="D16"/>
      <c r="E16"/>
      <c r="F16"/>
      <c r="G16"/>
      <c r="H16"/>
      <c r="I16"/>
      <c r="J16"/>
      <c r="K16"/>
      <c r="L16"/>
      <c r="M16"/>
      <c r="N16"/>
      <c r="O16"/>
      <c r="P16"/>
      <c r="Q16"/>
      <c r="R16"/>
      <c r="S16"/>
      <c r="T16"/>
      <c r="U16"/>
      <c r="V16"/>
      <c r="W16"/>
      <c r="X16"/>
      <c r="Y16"/>
      <c r="Z16"/>
      <c r="AA16"/>
      <c r="AB16"/>
      <c r="AC16"/>
      <c r="AD16"/>
      <c r="AE16"/>
      <c r="AF16"/>
      <c r="AG16"/>
      <c r="AH16"/>
      <c r="AI16"/>
      <c r="AJ16"/>
    </row>
    <row r="17" spans="1:36" ht="12.75" customHeight="1">
      <c r="A17" s="151"/>
      <c r="B17" s="151"/>
      <c r="C17" s="151"/>
      <c r="D17" s="151"/>
      <c r="E17" s="151"/>
      <c r="F17" s="151"/>
      <c r="G17"/>
      <c r="H17"/>
      <c r="I17"/>
      <c r="J17"/>
      <c r="K17"/>
      <c r="L17"/>
      <c r="M17"/>
      <c r="N17"/>
      <c r="O17"/>
      <c r="P17"/>
      <c r="Q17"/>
      <c r="R17"/>
      <c r="S17"/>
      <c r="T17"/>
      <c r="U17"/>
      <c r="V17"/>
      <c r="W17"/>
      <c r="X17"/>
      <c r="Y17" s="229"/>
      <c r="Z17"/>
      <c r="AA17"/>
      <c r="AB17"/>
      <c r="AC17"/>
      <c r="AD17"/>
      <c r="AE17"/>
      <c r="AF17"/>
      <c r="AG17"/>
      <c r="AH17"/>
      <c r="AI17"/>
      <c r="AJ17"/>
    </row>
    <row r="18" spans="1:3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row>
    <row r="19" spans="1:36" ht="12.75" customHeight="1">
      <c r="A19" s="151"/>
      <c r="B19" s="151"/>
      <c r="C19" s="151"/>
      <c r="D19" s="229"/>
      <c r="E19"/>
      <c r="F19"/>
      <c r="G19"/>
      <c r="H19"/>
      <c r="I19"/>
      <c r="J19"/>
      <c r="K19"/>
      <c r="L19"/>
      <c r="M19"/>
      <c r="N19"/>
      <c r="O19"/>
      <c r="P19"/>
      <c r="Q19"/>
      <c r="R19"/>
      <c r="S19"/>
      <c r="T19"/>
      <c r="U19"/>
      <c r="V19"/>
      <c r="W19"/>
      <c r="X19"/>
      <c r="Y19"/>
      <c r="Z19"/>
      <c r="AA19"/>
      <c r="AB19"/>
      <c r="AC19"/>
      <c r="AD19"/>
      <c r="AE19"/>
      <c r="AF19"/>
      <c r="AG19"/>
      <c r="AH19"/>
      <c r="AI19"/>
      <c r="AJ19"/>
    </row>
    <row r="20" spans="1:36" ht="12.75" customHeight="1">
      <c r="A20" s="151"/>
      <c r="B20" s="151"/>
      <c r="C20" s="151"/>
      <c r="D20" s="229"/>
      <c r="E20"/>
      <c r="F20"/>
      <c r="G20"/>
      <c r="H20"/>
      <c r="I20"/>
      <c r="J20"/>
      <c r="K20"/>
      <c r="L20"/>
      <c r="M20"/>
      <c r="N20"/>
      <c r="O20"/>
      <c r="P20"/>
      <c r="Q20"/>
      <c r="R20"/>
      <c r="S20"/>
      <c r="T20"/>
      <c r="U20"/>
      <c r="V20"/>
      <c r="W20"/>
      <c r="X20"/>
      <c r="Y20"/>
      <c r="Z20"/>
      <c r="AA20"/>
      <c r="AB20"/>
      <c r="AC20"/>
      <c r="AD20"/>
      <c r="AE20"/>
      <c r="AF20"/>
      <c r="AG20"/>
      <c r="AH20"/>
      <c r="AI20"/>
      <c r="AJ20"/>
    </row>
    <row r="21" spans="1:3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row>
    <row r="22" spans="1:36" ht="12.75" customHeight="1">
      <c r="A22" s="151"/>
      <c r="B22" s="151"/>
      <c r="C22" s="151"/>
      <c r="D22" s="229"/>
      <c r="E22"/>
      <c r="F22"/>
      <c r="G22"/>
      <c r="H22"/>
      <c r="I22"/>
      <c r="J22"/>
      <c r="K22"/>
      <c r="L22"/>
      <c r="M22"/>
      <c r="N22"/>
      <c r="O22"/>
      <c r="P22"/>
      <c r="Q22"/>
      <c r="R22"/>
      <c r="S22"/>
      <c r="T22"/>
      <c r="U22"/>
      <c r="V22"/>
      <c r="W22"/>
      <c r="X22"/>
      <c r="Y22"/>
      <c r="Z22"/>
      <c r="AA22"/>
      <c r="AB22"/>
      <c r="AC22"/>
      <c r="AD22"/>
      <c r="AE22"/>
      <c r="AF22"/>
      <c r="AG22"/>
      <c r="AH22"/>
      <c r="AI22"/>
      <c r="AJ22"/>
    </row>
  </sheetData>
  <sheetProtection formatCells="0" formatColumns="0" formatRows="0"/>
  <mergeCells count="33">
    <mergeCell ref="A2:S2"/>
    <mergeCell ref="T2:AH2"/>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rintOptions/>
  <pageMargins left="0.354166666666667" right="0" top="1" bottom="1" header="0.5" footer="0.5"/>
  <pageSetup fitToHeight="0" horizontalDpi="300" verticalDpi="3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21"/>
  <sheetViews>
    <sheetView showGridLines="0" showZeros="0" workbookViewId="0" topLeftCell="D4">
      <selection activeCell="A6" sqref="A6:P13"/>
    </sheetView>
  </sheetViews>
  <sheetFormatPr defaultColWidth="9.16015625" defaultRowHeight="12.75" customHeight="1"/>
  <cols>
    <col min="1" max="1" width="9" style="222" customWidth="1"/>
    <col min="2" max="2" width="6.5" style="222" customWidth="1"/>
    <col min="3" max="3" width="7.16015625" style="222" customWidth="1"/>
    <col min="4" max="4" width="52.66015625" style="222" customWidth="1"/>
    <col min="5" max="16" width="11.83203125" style="222" customWidth="1"/>
    <col min="17" max="16383" width="9.16015625" style="222" customWidth="1"/>
  </cols>
  <sheetData>
    <row r="1" spans="1:18" ht="17.25" customHeight="1">
      <c r="A1" s="3" t="s">
        <v>178</v>
      </c>
      <c r="B1"/>
      <c r="C1"/>
      <c r="D1"/>
      <c r="E1"/>
      <c r="F1"/>
      <c r="G1"/>
      <c r="H1"/>
      <c r="I1"/>
      <c r="J1"/>
      <c r="K1"/>
      <c r="L1"/>
      <c r="M1"/>
      <c r="N1"/>
      <c r="O1"/>
      <c r="P1" s="148"/>
      <c r="Q1"/>
      <c r="R1"/>
    </row>
    <row r="2" spans="1:18" ht="24.75" customHeight="1">
      <c r="A2" s="223" t="s">
        <v>179</v>
      </c>
      <c r="B2" s="130"/>
      <c r="C2" s="130"/>
      <c r="D2" s="130"/>
      <c r="E2" s="130"/>
      <c r="F2" s="130"/>
      <c r="G2" s="130"/>
      <c r="H2" s="130"/>
      <c r="I2" s="149"/>
      <c r="J2" s="149"/>
      <c r="K2" s="149"/>
      <c r="L2" s="149"/>
      <c r="M2" s="149"/>
      <c r="N2" s="149"/>
      <c r="O2" s="149"/>
      <c r="P2" s="149"/>
      <c r="Q2"/>
      <c r="R2"/>
    </row>
    <row r="3" spans="1:18" ht="17.25" customHeight="1">
      <c r="A3" s="128"/>
      <c r="B3" s="128"/>
      <c r="C3" s="128"/>
      <c r="D3" s="128"/>
      <c r="E3" s="128"/>
      <c r="F3" s="128"/>
      <c r="G3" s="128"/>
      <c r="H3"/>
      <c r="I3"/>
      <c r="J3"/>
      <c r="K3"/>
      <c r="L3"/>
      <c r="M3"/>
      <c r="N3"/>
      <c r="O3"/>
      <c r="P3" s="150" t="s">
        <v>119</v>
      </c>
      <c r="Q3"/>
      <c r="R3"/>
    </row>
    <row r="4" spans="1:18" ht="22.5" customHeight="1">
      <c r="A4" s="131" t="s">
        <v>71</v>
      </c>
      <c r="B4" s="132"/>
      <c r="C4" s="133"/>
      <c r="D4" s="134" t="s">
        <v>120</v>
      </c>
      <c r="E4" s="135" t="s">
        <v>50</v>
      </c>
      <c r="F4" s="136" t="s">
        <v>180</v>
      </c>
      <c r="G4" s="137" t="s">
        <v>181</v>
      </c>
      <c r="H4" s="134" t="s">
        <v>182</v>
      </c>
      <c r="I4" s="134" t="s">
        <v>183</v>
      </c>
      <c r="J4" s="134" t="s">
        <v>184</v>
      </c>
      <c r="K4" s="134" t="s">
        <v>185</v>
      </c>
      <c r="L4" s="134" t="s">
        <v>141</v>
      </c>
      <c r="M4" s="140" t="s">
        <v>186</v>
      </c>
      <c r="N4" s="140" t="s">
        <v>187</v>
      </c>
      <c r="O4" s="140" t="s">
        <v>188</v>
      </c>
      <c r="P4" s="140" t="s">
        <v>189</v>
      </c>
      <c r="Q4"/>
      <c r="R4"/>
    </row>
    <row r="5" spans="1:18" ht="27.75" customHeight="1">
      <c r="A5" s="138" t="s">
        <v>73</v>
      </c>
      <c r="B5" s="138" t="s">
        <v>74</v>
      </c>
      <c r="C5" s="139" t="s">
        <v>75</v>
      </c>
      <c r="D5" s="134"/>
      <c r="E5" s="140"/>
      <c r="F5" s="141"/>
      <c r="G5" s="142"/>
      <c r="H5" s="134"/>
      <c r="I5" s="134"/>
      <c r="J5" s="134"/>
      <c r="K5" s="134"/>
      <c r="L5" s="134"/>
      <c r="M5" s="140"/>
      <c r="N5" s="140"/>
      <c r="O5" s="140"/>
      <c r="P5" s="140"/>
      <c r="Q5"/>
      <c r="R5"/>
    </row>
    <row r="6" spans="1:18" s="221" customFormat="1" ht="28" customHeight="1">
      <c r="A6" s="143"/>
      <c r="B6" s="143"/>
      <c r="C6" s="143"/>
      <c r="D6" s="143" t="s">
        <v>58</v>
      </c>
      <c r="E6" s="144">
        <f>E10+E7</f>
        <v>45.94</v>
      </c>
      <c r="F6" s="144">
        <f aca="true" t="shared" si="0" ref="E6:G6">F10</f>
        <v>1.67</v>
      </c>
      <c r="G6" s="144">
        <f t="shared" si="0"/>
        <v>40.17</v>
      </c>
      <c r="H6" s="144">
        <f aca="true" t="shared" si="1" ref="H6:N6">H10</f>
        <v>0</v>
      </c>
      <c r="I6" s="144">
        <f t="shared" si="1"/>
        <v>0</v>
      </c>
      <c r="J6" s="144">
        <f t="shared" si="1"/>
        <v>0</v>
      </c>
      <c r="K6" s="144">
        <f t="shared" si="1"/>
        <v>0</v>
      </c>
      <c r="L6" s="144">
        <f t="shared" si="1"/>
        <v>0</v>
      </c>
      <c r="M6" s="144">
        <f t="shared" si="1"/>
        <v>0</v>
      </c>
      <c r="N6" s="144">
        <f>N10+N7</f>
        <v>1.1</v>
      </c>
      <c r="O6" s="144">
        <f>O10</f>
        <v>0</v>
      </c>
      <c r="P6" s="144">
        <f>P10</f>
        <v>3</v>
      </c>
      <c r="Q6" s="51"/>
      <c r="R6" s="51"/>
    </row>
    <row r="7" spans="1:18" s="221" customFormat="1" ht="28" customHeight="1">
      <c r="A7" s="143" t="s">
        <v>76</v>
      </c>
      <c r="B7" s="143"/>
      <c r="C7" s="143"/>
      <c r="D7" s="143" t="s">
        <v>77</v>
      </c>
      <c r="E7" s="144">
        <v>0.1</v>
      </c>
      <c r="F7" s="144">
        <v>0</v>
      </c>
      <c r="G7" s="144">
        <v>0</v>
      </c>
      <c r="H7" s="144">
        <v>0</v>
      </c>
      <c r="I7" s="144">
        <v>0</v>
      </c>
      <c r="J7" s="144">
        <v>0</v>
      </c>
      <c r="K7" s="144">
        <v>0</v>
      </c>
      <c r="L7" s="144">
        <v>0</v>
      </c>
      <c r="M7" s="144">
        <v>0</v>
      </c>
      <c r="N7" s="144">
        <v>0.1</v>
      </c>
      <c r="O7" s="144">
        <v>0</v>
      </c>
      <c r="P7" s="144">
        <v>0</v>
      </c>
      <c r="Q7" s="51"/>
      <c r="R7" s="51"/>
    </row>
    <row r="8" spans="1:18" s="221" customFormat="1" ht="28" customHeight="1">
      <c r="A8" s="143" t="s">
        <v>78</v>
      </c>
      <c r="B8" s="143" t="s">
        <v>79</v>
      </c>
      <c r="C8" s="143"/>
      <c r="D8" s="143" t="s">
        <v>80</v>
      </c>
      <c r="E8" s="144">
        <v>0.1</v>
      </c>
      <c r="F8" s="144">
        <v>0</v>
      </c>
      <c r="G8" s="144">
        <v>0</v>
      </c>
      <c r="H8" s="144">
        <v>0</v>
      </c>
      <c r="I8" s="144">
        <v>0</v>
      </c>
      <c r="J8" s="144">
        <v>0</v>
      </c>
      <c r="K8" s="144">
        <v>0</v>
      </c>
      <c r="L8" s="144">
        <v>0</v>
      </c>
      <c r="M8" s="144">
        <v>0</v>
      </c>
      <c r="N8" s="144">
        <v>0.1</v>
      </c>
      <c r="O8" s="144">
        <v>0</v>
      </c>
      <c r="P8" s="144">
        <v>0</v>
      </c>
      <c r="Q8" s="51"/>
      <c r="R8" s="51"/>
    </row>
    <row r="9" spans="1:18" s="221" customFormat="1" ht="28" customHeight="1">
      <c r="A9" s="143" t="s">
        <v>81</v>
      </c>
      <c r="B9" s="143" t="s">
        <v>82</v>
      </c>
      <c r="C9" s="145" t="s">
        <v>83</v>
      </c>
      <c r="D9" s="143" t="s">
        <v>84</v>
      </c>
      <c r="E9" s="144">
        <v>0.1</v>
      </c>
      <c r="F9" s="144">
        <v>0</v>
      </c>
      <c r="G9" s="144">
        <v>0</v>
      </c>
      <c r="H9" s="144">
        <v>0</v>
      </c>
      <c r="I9" s="144">
        <v>0</v>
      </c>
      <c r="J9" s="144">
        <v>0</v>
      </c>
      <c r="K9" s="144">
        <v>0</v>
      </c>
      <c r="L9" s="144">
        <v>0</v>
      </c>
      <c r="M9" s="144">
        <v>0</v>
      </c>
      <c r="N9" s="144">
        <v>0.1</v>
      </c>
      <c r="O9" s="144">
        <v>0</v>
      </c>
      <c r="P9" s="144">
        <v>0</v>
      </c>
      <c r="Q9" s="51"/>
      <c r="R9" s="51"/>
    </row>
    <row r="10" spans="1:18" ht="28" customHeight="1">
      <c r="A10" s="146" t="s">
        <v>89</v>
      </c>
      <c r="B10" s="146"/>
      <c r="C10" s="147"/>
      <c r="D10" s="65" t="s">
        <v>90</v>
      </c>
      <c r="E10" s="144">
        <f>E11</f>
        <v>45.84</v>
      </c>
      <c r="F10" s="144">
        <f aca="true" t="shared" si="2" ref="F10:P10">F11</f>
        <v>1.67</v>
      </c>
      <c r="G10" s="144">
        <f t="shared" si="2"/>
        <v>40.17</v>
      </c>
      <c r="H10" s="144">
        <f t="shared" si="2"/>
        <v>0</v>
      </c>
      <c r="I10" s="144">
        <f t="shared" si="2"/>
        <v>0</v>
      </c>
      <c r="J10" s="144">
        <f t="shared" si="2"/>
        <v>0</v>
      </c>
      <c r="K10" s="144">
        <f t="shared" si="2"/>
        <v>0</v>
      </c>
      <c r="L10" s="144">
        <f t="shared" si="2"/>
        <v>0</v>
      </c>
      <c r="M10" s="144">
        <f t="shared" si="2"/>
        <v>0</v>
      </c>
      <c r="N10" s="144">
        <f t="shared" si="2"/>
        <v>1</v>
      </c>
      <c r="O10" s="144">
        <f t="shared" si="2"/>
        <v>0</v>
      </c>
      <c r="P10" s="144">
        <f t="shared" si="2"/>
        <v>3</v>
      </c>
      <c r="Q10"/>
      <c r="R10"/>
    </row>
    <row r="11" spans="1:18" ht="28" customHeight="1">
      <c r="A11" s="146" t="s">
        <v>91</v>
      </c>
      <c r="B11" s="146" t="s">
        <v>92</v>
      </c>
      <c r="C11" s="147"/>
      <c r="D11" s="65" t="s">
        <v>93</v>
      </c>
      <c r="E11" s="144">
        <f>E12+E13</f>
        <v>45.84</v>
      </c>
      <c r="F11" s="144">
        <f aca="true" t="shared" si="3" ref="F11:P11">F12+F13</f>
        <v>1.67</v>
      </c>
      <c r="G11" s="144">
        <f t="shared" si="3"/>
        <v>40.17</v>
      </c>
      <c r="H11" s="144">
        <f t="shared" si="3"/>
        <v>0</v>
      </c>
      <c r="I11" s="144">
        <f t="shared" si="3"/>
        <v>0</v>
      </c>
      <c r="J11" s="144">
        <f t="shared" si="3"/>
        <v>0</v>
      </c>
      <c r="K11" s="144">
        <f t="shared" si="3"/>
        <v>0</v>
      </c>
      <c r="L11" s="144">
        <f t="shared" si="3"/>
        <v>0</v>
      </c>
      <c r="M11" s="144">
        <f t="shared" si="3"/>
        <v>0</v>
      </c>
      <c r="N11" s="144">
        <f t="shared" si="3"/>
        <v>1</v>
      </c>
      <c r="O11" s="144">
        <f t="shared" si="3"/>
        <v>0</v>
      </c>
      <c r="P11" s="144">
        <f t="shared" si="3"/>
        <v>3</v>
      </c>
      <c r="Q11"/>
      <c r="R11"/>
    </row>
    <row r="12" spans="1:18" ht="28" customHeight="1">
      <c r="A12" s="146" t="s">
        <v>94</v>
      </c>
      <c r="B12" s="146" t="s">
        <v>95</v>
      </c>
      <c r="C12" s="147" t="s">
        <v>83</v>
      </c>
      <c r="D12" s="65" t="s">
        <v>96</v>
      </c>
      <c r="E12" s="144">
        <f>SUM(F12:J12)</f>
        <v>41.84</v>
      </c>
      <c r="F12" s="144">
        <v>1.67</v>
      </c>
      <c r="G12" s="144">
        <v>40.17</v>
      </c>
      <c r="H12" s="144"/>
      <c r="I12" s="144"/>
      <c r="J12" s="144"/>
      <c r="K12" s="144"/>
      <c r="L12" s="144"/>
      <c r="M12" s="144"/>
      <c r="N12" s="144"/>
      <c r="O12" s="144"/>
      <c r="P12" s="144"/>
      <c r="Q12"/>
      <c r="R12"/>
    </row>
    <row r="13" spans="1:18" ht="28" customHeight="1">
      <c r="A13" s="146" t="s">
        <v>94</v>
      </c>
      <c r="B13" s="146" t="s">
        <v>95</v>
      </c>
      <c r="C13" s="147" t="s">
        <v>85</v>
      </c>
      <c r="D13" s="143" t="s">
        <v>97</v>
      </c>
      <c r="E13" s="144">
        <v>4</v>
      </c>
      <c r="F13" s="144">
        <v>0</v>
      </c>
      <c r="G13" s="144">
        <v>0</v>
      </c>
      <c r="H13" s="144">
        <v>0</v>
      </c>
      <c r="I13" s="144">
        <v>0</v>
      </c>
      <c r="J13" s="144">
        <v>0</v>
      </c>
      <c r="K13" s="144">
        <v>0</v>
      </c>
      <c r="L13" s="144">
        <v>0</v>
      </c>
      <c r="M13" s="144">
        <v>0</v>
      </c>
      <c r="N13" s="144">
        <v>1</v>
      </c>
      <c r="O13" s="144">
        <v>0</v>
      </c>
      <c r="P13" s="144">
        <v>3</v>
      </c>
      <c r="Q13"/>
      <c r="R13" s="225"/>
    </row>
    <row r="14" spans="1:18" ht="12.75" customHeight="1">
      <c r="A14" s="224"/>
      <c r="B14" s="224"/>
      <c r="C14" s="224"/>
      <c r="D14" s="224"/>
      <c r="E14" s="224"/>
      <c r="F14" s="224"/>
      <c r="G14" s="224"/>
      <c r="H14" s="224"/>
      <c r="I14" s="224"/>
      <c r="J14" s="224"/>
      <c r="K14" s="224"/>
      <c r="L14" s="224"/>
      <c r="M14" s="224"/>
      <c r="N14" s="224"/>
      <c r="O14" s="224"/>
      <c r="P14"/>
      <c r="Q14"/>
      <c r="R14"/>
    </row>
    <row r="15" spans="1:18" ht="12.75" customHeight="1">
      <c r="A15" s="224"/>
      <c r="B15" s="224"/>
      <c r="C15" s="224"/>
      <c r="D15" s="224"/>
      <c r="E15" s="224"/>
      <c r="F15" s="224"/>
      <c r="G15" s="224"/>
      <c r="H15" s="224"/>
      <c r="I15" s="224"/>
      <c r="J15" s="224"/>
      <c r="K15" s="224"/>
      <c r="L15" s="224"/>
      <c r="M15" s="224"/>
      <c r="N15" s="224"/>
      <c r="O15" s="224"/>
      <c r="P15"/>
      <c r="Q15"/>
      <c r="R15"/>
    </row>
    <row r="16" spans="1:18" ht="12.75" customHeight="1">
      <c r="A16" s="224"/>
      <c r="B16" s="224"/>
      <c r="C16" s="224"/>
      <c r="D16" s="224"/>
      <c r="E16" s="224"/>
      <c r="F16" s="224"/>
      <c r="G16" s="224"/>
      <c r="H16" s="224"/>
      <c r="I16" s="224"/>
      <c r="J16" s="224"/>
      <c r="K16" s="224"/>
      <c r="L16" s="224"/>
      <c r="M16" s="224"/>
      <c r="N16" s="224"/>
      <c r="O16" s="224"/>
      <c r="P16"/>
      <c r="Q16"/>
      <c r="R16"/>
    </row>
    <row r="17" spans="1:18" ht="12.75" customHeight="1">
      <c r="A17" s="128"/>
      <c r="B17" s="128"/>
      <c r="C17" s="128"/>
      <c r="D17" s="128"/>
      <c r="E17" s="128"/>
      <c r="F17" s="224"/>
      <c r="G17"/>
      <c r="H17"/>
      <c r="I17"/>
      <c r="J17"/>
      <c r="K17"/>
      <c r="L17"/>
      <c r="M17"/>
      <c r="N17"/>
      <c r="O17"/>
      <c r="P17"/>
      <c r="Q17"/>
      <c r="R17"/>
    </row>
    <row r="18" spans="1:18" ht="12.75" customHeight="1">
      <c r="A18" s="128"/>
      <c r="B18" s="128"/>
      <c r="C18" s="128"/>
      <c r="D18" s="128"/>
      <c r="E18" s="128"/>
      <c r="F18" s="224"/>
      <c r="G18"/>
      <c r="H18"/>
      <c r="I18"/>
      <c r="J18"/>
      <c r="K18"/>
      <c r="L18"/>
      <c r="M18"/>
      <c r="N18"/>
      <c r="O18"/>
      <c r="P18"/>
      <c r="Q18"/>
      <c r="R18"/>
    </row>
    <row r="19" spans="1:18" ht="12.75" customHeight="1">
      <c r="A19" s="128"/>
      <c r="B19" s="128"/>
      <c r="C19" s="128"/>
      <c r="D19" s="128"/>
      <c r="E19" s="224"/>
      <c r="F19" s="224"/>
      <c r="G19"/>
      <c r="H19"/>
      <c r="I19"/>
      <c r="J19"/>
      <c r="K19"/>
      <c r="L19"/>
      <c r="M19"/>
      <c r="N19"/>
      <c r="O19"/>
      <c r="P19"/>
      <c r="Q19"/>
      <c r="R19"/>
    </row>
    <row r="20" spans="1:18" ht="12.75" customHeight="1">
      <c r="A20" s="128"/>
      <c r="B20" s="128"/>
      <c r="C20" s="128"/>
      <c r="D20" s="224"/>
      <c r="E20"/>
      <c r="F20" s="224"/>
      <c r="G20"/>
      <c r="H20"/>
      <c r="I20"/>
      <c r="J20"/>
      <c r="K20"/>
      <c r="L20"/>
      <c r="M20"/>
      <c r="N20"/>
      <c r="O20"/>
      <c r="P20"/>
      <c r="Q20"/>
      <c r="R20"/>
    </row>
    <row r="21" spans="1:18" ht="12.75" customHeight="1">
      <c r="A21" s="128"/>
      <c r="B21" s="128"/>
      <c r="C21" s="128"/>
      <c r="D21" s="224"/>
      <c r="E21"/>
      <c r="F21"/>
      <c r="G21"/>
      <c r="H21"/>
      <c r="I21"/>
      <c r="J21"/>
      <c r="K21"/>
      <c r="L21"/>
      <c r="M21"/>
      <c r="N21"/>
      <c r="O21"/>
      <c r="P21"/>
      <c r="Q21"/>
      <c r="R21"/>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0784722222222222" top="1" bottom="1" header="0.5" footer="0.5"/>
  <pageSetup horizontalDpi="300" verticalDpi="300" orientation="landscape" paperSize="9" scale="75"/>
  <ignoredErrors>
    <ignoredError sqref="N6"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32"/>
  <sheetViews>
    <sheetView showGridLines="0" showZeros="0" workbookViewId="0" topLeftCell="A19">
      <selection activeCell="C37" sqref="C37"/>
    </sheetView>
  </sheetViews>
  <sheetFormatPr defaultColWidth="9.16015625" defaultRowHeight="25.5" customHeight="1"/>
  <cols>
    <col min="1" max="1" width="46.83203125" style="52" customWidth="1"/>
    <col min="2" max="2" width="32.66015625" style="52" customWidth="1"/>
    <col min="3" max="3" width="41.83203125" style="52" customWidth="1"/>
    <col min="4" max="4" width="27.83203125" style="52" customWidth="1"/>
    <col min="5" max="16384" width="9.16015625" style="52" customWidth="1"/>
  </cols>
  <sheetData>
    <row r="1" spans="1:9" ht="21" customHeight="1">
      <c r="A1" s="3" t="s">
        <v>190</v>
      </c>
      <c r="B1" s="191"/>
      <c r="C1" s="191"/>
      <c r="D1" s="191"/>
      <c r="E1"/>
      <c r="F1"/>
      <c r="G1"/>
      <c r="H1"/>
      <c r="I1"/>
    </row>
    <row r="2" spans="1:9" ht="21" customHeight="1">
      <c r="A2" s="192" t="s">
        <v>191</v>
      </c>
      <c r="B2" s="192"/>
      <c r="C2" s="192"/>
      <c r="D2" s="192"/>
      <c r="E2" s="193"/>
      <c r="F2" s="193"/>
      <c r="G2" s="193"/>
      <c r="H2" s="193"/>
      <c r="I2" s="193"/>
    </row>
    <row r="3" spans="1:9" ht="21" customHeight="1">
      <c r="A3" s="116"/>
      <c r="B3" s="194"/>
      <c r="C3" s="195"/>
      <c r="D3" s="150" t="s">
        <v>119</v>
      </c>
      <c r="E3"/>
      <c r="F3"/>
      <c r="G3"/>
      <c r="H3"/>
      <c r="I3"/>
    </row>
    <row r="4" spans="1:9" ht="18" customHeight="1">
      <c r="A4" s="196" t="s">
        <v>192</v>
      </c>
      <c r="B4" s="196"/>
      <c r="C4" s="196" t="s">
        <v>193</v>
      </c>
      <c r="D4" s="196"/>
      <c r="E4"/>
      <c r="F4"/>
      <c r="G4"/>
      <c r="H4"/>
      <c r="I4"/>
    </row>
    <row r="5" spans="1:9" ht="18" customHeight="1">
      <c r="A5" s="61" t="s">
        <v>194</v>
      </c>
      <c r="B5" s="61" t="s">
        <v>6</v>
      </c>
      <c r="C5" s="197" t="s">
        <v>195</v>
      </c>
      <c r="D5" s="61" t="s">
        <v>6</v>
      </c>
      <c r="E5"/>
      <c r="F5"/>
      <c r="G5"/>
      <c r="H5"/>
      <c r="I5"/>
    </row>
    <row r="6" spans="1:9" s="188" customFormat="1" ht="18" customHeight="1">
      <c r="A6" s="198" t="s">
        <v>51</v>
      </c>
      <c r="B6" s="199">
        <f>B7+B8</f>
        <v>3140.52</v>
      </c>
      <c r="C6" s="200" t="s">
        <v>8</v>
      </c>
      <c r="D6" s="201">
        <v>2664.67</v>
      </c>
      <c r="E6" s="115"/>
      <c r="F6" s="51"/>
      <c r="G6" s="51"/>
      <c r="H6" s="51"/>
      <c r="I6" s="51"/>
    </row>
    <row r="7" spans="1:9" s="188" customFormat="1" ht="18" customHeight="1">
      <c r="A7" s="198" t="s">
        <v>196</v>
      </c>
      <c r="B7" s="66">
        <f>2518.2+95.84</f>
        <v>2614.04</v>
      </c>
      <c r="C7" s="202" t="s">
        <v>11</v>
      </c>
      <c r="D7" s="203">
        <v>0</v>
      </c>
      <c r="E7" s="115"/>
      <c r="F7" s="51"/>
      <c r="G7" s="51"/>
      <c r="H7" s="51"/>
      <c r="I7" s="51"/>
    </row>
    <row r="8" spans="1:9" s="188" customFormat="1" ht="18" customHeight="1">
      <c r="A8" s="198" t="s">
        <v>197</v>
      </c>
      <c r="B8" s="66">
        <v>526.48</v>
      </c>
      <c r="C8" s="204" t="s">
        <v>14</v>
      </c>
      <c r="D8" s="203">
        <v>0</v>
      </c>
      <c r="E8" s="115"/>
      <c r="F8" s="51"/>
      <c r="G8" s="51"/>
      <c r="H8" s="51"/>
      <c r="I8" s="51"/>
    </row>
    <row r="9" spans="1:9" s="188" customFormat="1" ht="18" customHeight="1">
      <c r="A9" s="198"/>
      <c r="B9" s="125"/>
      <c r="C9" s="200" t="s">
        <v>17</v>
      </c>
      <c r="D9" s="203">
        <v>0</v>
      </c>
      <c r="E9" s="115"/>
      <c r="F9" s="51"/>
      <c r="G9" s="51"/>
      <c r="H9" s="51"/>
      <c r="I9" s="51"/>
    </row>
    <row r="10" spans="1:9" s="188" customFormat="1" ht="18" customHeight="1">
      <c r="A10" s="198"/>
      <c r="B10" s="205"/>
      <c r="C10" s="200" t="s">
        <v>20</v>
      </c>
      <c r="D10" s="203">
        <v>0</v>
      </c>
      <c r="E10" s="115"/>
      <c r="F10" s="115"/>
      <c r="G10" s="51"/>
      <c r="H10" s="51"/>
      <c r="I10" s="51"/>
    </row>
    <row r="11" spans="1:9" s="188" customFormat="1" ht="18" customHeight="1">
      <c r="A11" s="198"/>
      <c r="B11" s="199"/>
      <c r="C11" s="200" t="s">
        <v>23</v>
      </c>
      <c r="D11" s="203">
        <v>0</v>
      </c>
      <c r="E11" s="115"/>
      <c r="F11" s="115"/>
      <c r="G11" s="115"/>
      <c r="H11" s="51"/>
      <c r="I11" s="51"/>
    </row>
    <row r="12" spans="1:9" s="188" customFormat="1" ht="18" customHeight="1">
      <c r="A12" s="198"/>
      <c r="B12" s="199"/>
      <c r="C12" s="200" t="s">
        <v>25</v>
      </c>
      <c r="D12" s="203">
        <f>170.71+95.84</f>
        <v>266.55</v>
      </c>
      <c r="E12" s="115"/>
      <c r="F12" s="51"/>
      <c r="G12" s="51"/>
      <c r="H12" s="51"/>
      <c r="I12" s="51"/>
    </row>
    <row r="13" spans="1:9" s="188" customFormat="1" ht="18" customHeight="1">
      <c r="A13" s="198"/>
      <c r="B13" s="199"/>
      <c r="C13" s="200" t="s">
        <v>26</v>
      </c>
      <c r="D13" s="203">
        <v>87.01</v>
      </c>
      <c r="E13" s="115"/>
      <c r="F13" s="115"/>
      <c r="G13" s="51"/>
      <c r="H13" s="51"/>
      <c r="I13" s="51"/>
    </row>
    <row r="14" spans="1:9" s="188" customFormat="1" ht="18" customHeight="1">
      <c r="A14" s="198"/>
      <c r="B14" s="199"/>
      <c r="C14" s="200" t="s">
        <v>27</v>
      </c>
      <c r="D14" s="203">
        <v>0</v>
      </c>
      <c r="E14" s="115"/>
      <c r="F14" s="115"/>
      <c r="G14" s="51"/>
      <c r="H14" s="51"/>
      <c r="I14" s="51"/>
    </row>
    <row r="15" spans="1:9" s="188" customFormat="1" ht="18" customHeight="1">
      <c r="A15" s="206"/>
      <c r="B15" s="199"/>
      <c r="C15" s="200" t="s">
        <v>28</v>
      </c>
      <c r="D15" s="203">
        <v>0</v>
      </c>
      <c r="E15" s="115"/>
      <c r="F15" s="115"/>
      <c r="G15" s="51"/>
      <c r="H15" s="115"/>
      <c r="I15" s="51"/>
    </row>
    <row r="16" spans="1:9" s="188" customFormat="1" ht="18" customHeight="1">
      <c r="A16" s="206"/>
      <c r="B16" s="199"/>
      <c r="C16" s="200" t="s">
        <v>29</v>
      </c>
      <c r="D16" s="203">
        <v>0</v>
      </c>
      <c r="E16" s="115"/>
      <c r="F16" s="115"/>
      <c r="G16" s="115"/>
      <c r="H16" s="115"/>
      <c r="I16" s="115"/>
    </row>
    <row r="17" spans="1:9" s="188" customFormat="1" ht="18" customHeight="1">
      <c r="A17" s="207"/>
      <c r="B17" s="199"/>
      <c r="C17" s="200" t="s">
        <v>30</v>
      </c>
      <c r="D17" s="203">
        <v>0</v>
      </c>
      <c r="E17" s="115"/>
      <c r="F17" s="115"/>
      <c r="G17" s="115"/>
      <c r="H17" s="115"/>
      <c r="I17" s="115"/>
    </row>
    <row r="18" spans="1:9" s="188" customFormat="1" ht="18" customHeight="1">
      <c r="A18" s="207"/>
      <c r="B18" s="199"/>
      <c r="C18" s="200" t="s">
        <v>31</v>
      </c>
      <c r="D18" s="203">
        <v>0</v>
      </c>
      <c r="E18" s="115"/>
      <c r="F18" s="115"/>
      <c r="G18" s="115"/>
      <c r="H18" s="115"/>
      <c r="I18" s="51"/>
    </row>
    <row r="19" spans="1:9" s="188" customFormat="1" ht="18" customHeight="1">
      <c r="A19" s="207"/>
      <c r="B19" s="199"/>
      <c r="C19" s="200" t="s">
        <v>32</v>
      </c>
      <c r="D19" s="203">
        <v>0</v>
      </c>
      <c r="E19" s="115"/>
      <c r="F19" s="115"/>
      <c r="G19" s="115"/>
      <c r="H19" s="115"/>
      <c r="I19" s="115"/>
    </row>
    <row r="20" spans="1:9" s="188" customFormat="1" ht="18" customHeight="1">
      <c r="A20" s="207"/>
      <c r="B20" s="199"/>
      <c r="C20" s="200" t="s">
        <v>33</v>
      </c>
      <c r="D20" s="203">
        <v>0</v>
      </c>
      <c r="E20" s="115"/>
      <c r="F20" s="115"/>
      <c r="G20" s="115"/>
      <c r="H20" s="115"/>
      <c r="I20" s="51"/>
    </row>
    <row r="21" spans="1:9" s="188" customFormat="1" ht="18" customHeight="1">
      <c r="A21" s="207"/>
      <c r="B21" s="66"/>
      <c r="C21" s="200" t="s">
        <v>34</v>
      </c>
      <c r="D21" s="203">
        <v>0</v>
      </c>
      <c r="E21" s="115"/>
      <c r="F21" s="115"/>
      <c r="G21" s="115"/>
      <c r="H21" s="115"/>
      <c r="I21" s="115"/>
    </row>
    <row r="22" spans="1:9" s="188" customFormat="1" ht="18" customHeight="1">
      <c r="A22" s="208"/>
      <c r="B22" s="125"/>
      <c r="C22" s="200" t="s">
        <v>35</v>
      </c>
      <c r="D22" s="203">
        <v>0</v>
      </c>
      <c r="E22" s="115"/>
      <c r="F22" s="115"/>
      <c r="G22" s="115"/>
      <c r="H22" s="115"/>
      <c r="I22" s="51"/>
    </row>
    <row r="23" spans="1:9" s="188" customFormat="1" ht="18" customHeight="1">
      <c r="A23" s="208"/>
      <c r="B23" s="66"/>
      <c r="C23" s="200" t="s">
        <v>36</v>
      </c>
      <c r="D23" s="203">
        <v>122.29</v>
      </c>
      <c r="E23" s="115"/>
      <c r="F23" s="115"/>
      <c r="G23" s="115"/>
      <c r="H23" s="51"/>
      <c r="I23" s="51"/>
    </row>
    <row r="24" spans="1:9" s="188" customFormat="1" ht="18" customHeight="1">
      <c r="A24" s="208"/>
      <c r="B24" s="66"/>
      <c r="C24" s="200" t="s">
        <v>37</v>
      </c>
      <c r="D24" s="203">
        <v>0</v>
      </c>
      <c r="E24" s="115"/>
      <c r="F24" s="115"/>
      <c r="G24" s="115"/>
      <c r="H24" s="115"/>
      <c r="I24" s="51"/>
    </row>
    <row r="25" spans="1:9" s="188" customFormat="1" ht="18" customHeight="1">
      <c r="A25" s="208"/>
      <c r="B25" s="199"/>
      <c r="C25" s="209" t="s">
        <v>38</v>
      </c>
      <c r="D25" s="203">
        <v>0</v>
      </c>
      <c r="E25" s="115"/>
      <c r="F25" s="115"/>
      <c r="G25" s="115"/>
      <c r="H25" s="115"/>
      <c r="I25" s="51"/>
    </row>
    <row r="26" spans="1:9" s="188" customFormat="1" ht="18" customHeight="1">
      <c r="A26" s="208"/>
      <c r="B26" s="199"/>
      <c r="C26" s="209" t="s">
        <v>39</v>
      </c>
      <c r="D26" s="210">
        <v>0</v>
      </c>
      <c r="E26" s="115"/>
      <c r="F26" s="115"/>
      <c r="G26" s="115"/>
      <c r="H26" s="115"/>
      <c r="I26" s="51"/>
    </row>
    <row r="27" spans="1:9" s="188" customFormat="1" ht="18" customHeight="1">
      <c r="A27" s="208"/>
      <c r="B27" s="199"/>
      <c r="C27" s="200" t="s">
        <v>40</v>
      </c>
      <c r="D27" s="201">
        <v>0</v>
      </c>
      <c r="E27" s="115"/>
      <c r="F27" s="115"/>
      <c r="G27" s="115"/>
      <c r="H27" s="115"/>
      <c r="I27" s="51"/>
    </row>
    <row r="28" spans="1:9" ht="18" customHeight="1">
      <c r="A28" s="211" t="s">
        <v>198</v>
      </c>
      <c r="B28" s="66">
        <f>B6</f>
        <v>3140.52</v>
      </c>
      <c r="C28" s="212" t="s">
        <v>199</v>
      </c>
      <c r="D28" s="66">
        <f>D6+D12+D13+D23</f>
        <v>3140.52</v>
      </c>
      <c r="E28" s="115"/>
      <c r="F28" s="115"/>
      <c r="G28" s="115"/>
      <c r="H28" s="115"/>
      <c r="I28"/>
    </row>
    <row r="29" spans="1:9" s="188" customFormat="1" ht="18" customHeight="1">
      <c r="A29" s="213" t="s">
        <v>55</v>
      </c>
      <c r="B29" s="205">
        <v>0</v>
      </c>
      <c r="C29" s="214" t="s">
        <v>44</v>
      </c>
      <c r="D29" s="205"/>
      <c r="E29" s="115"/>
      <c r="F29" s="115"/>
      <c r="G29" s="115"/>
      <c r="H29" s="51"/>
      <c r="I29" s="51"/>
    </row>
    <row r="30" spans="1:9" ht="18" customHeight="1">
      <c r="A30" s="211" t="s">
        <v>200</v>
      </c>
      <c r="B30" s="66">
        <v>0</v>
      </c>
      <c r="C30" s="212" t="s">
        <v>201</v>
      </c>
      <c r="D30" s="66">
        <v>0</v>
      </c>
      <c r="E30"/>
      <c r="F30"/>
      <c r="G30"/>
      <c r="H30"/>
      <c r="I30"/>
    </row>
    <row r="31" spans="1:9" s="189" customFormat="1" ht="33" customHeight="1">
      <c r="A31" s="215"/>
      <c r="B31" s="216"/>
      <c r="C31" s="215"/>
      <c r="D31" s="216"/>
      <c r="E31" s="55"/>
      <c r="F31" s="217"/>
      <c r="G31" s="217"/>
      <c r="H31" s="217"/>
      <c r="I31" s="217"/>
    </row>
    <row r="32" spans="1:9" s="190" customFormat="1" ht="20.25" customHeight="1">
      <c r="A32" s="218"/>
      <c r="B32" s="218"/>
      <c r="C32" s="218"/>
      <c r="D32" s="218"/>
      <c r="E32" s="219"/>
      <c r="F32" s="220"/>
      <c r="G32" s="220"/>
      <c r="H32" s="220"/>
      <c r="I32" s="220"/>
    </row>
  </sheetData>
  <sheetProtection formatCells="0" formatColumns="0" formatRows="0"/>
  <mergeCells count="3">
    <mergeCell ref="A2:D2"/>
    <mergeCell ref="A31:D31"/>
    <mergeCell ref="A32:D32"/>
  </mergeCells>
  <printOptions horizontalCentered="1"/>
  <pageMargins left="0.789583333333333" right="0.789583333333333" top="0.589583333333333" bottom="0.393055555555556" header="0.2" footer="0.389583333333333"/>
  <pageSetup firstPageNumber="1" useFirstPageNumber="1" fitToWidth="0" horizontalDpi="300" verticalDpi="300" orientation="landscape"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24"/>
  <sheetViews>
    <sheetView showGridLines="0" showZeros="0" workbookViewId="0" topLeftCell="A13">
      <selection activeCell="E15" sqref="E15"/>
    </sheetView>
  </sheetViews>
  <sheetFormatPr defaultColWidth="9.16015625" defaultRowHeight="23.25" customHeight="1"/>
  <cols>
    <col min="1" max="1" width="10" style="177" customWidth="1"/>
    <col min="2" max="3" width="9.33203125" style="177" customWidth="1"/>
    <col min="4" max="4" width="61.83203125" style="177" customWidth="1"/>
    <col min="5" max="8" width="15.83203125" style="177" customWidth="1"/>
    <col min="9" max="16384" width="9.16015625" style="177" customWidth="1"/>
  </cols>
  <sheetData>
    <row r="1" spans="1:256" ht="23.25" customHeight="1">
      <c r="A1" s="3" t="s">
        <v>202</v>
      </c>
      <c r="B1" s="178"/>
      <c r="C1" s="178"/>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8" ht="30" customHeight="1">
      <c r="A2" s="179" t="s">
        <v>203</v>
      </c>
      <c r="B2" s="54"/>
      <c r="C2" s="54"/>
      <c r="D2" s="54"/>
      <c r="E2" s="54"/>
      <c r="F2" s="54"/>
      <c r="G2" s="54"/>
      <c r="H2" s="180"/>
    </row>
    <row r="3" spans="1:8" ht="21.75" customHeight="1">
      <c r="A3" s="177"/>
      <c r="B3" s="177"/>
      <c r="C3" s="177"/>
      <c r="D3" s="177"/>
      <c r="E3" s="177"/>
      <c r="F3" s="177"/>
      <c r="G3" s="177"/>
      <c r="H3" s="181" t="s">
        <v>2</v>
      </c>
    </row>
    <row r="4" spans="1:8" ht="23.25" customHeight="1">
      <c r="A4" s="57" t="s">
        <v>204</v>
      </c>
      <c r="B4" s="57"/>
      <c r="C4" s="57"/>
      <c r="D4" s="57" t="s">
        <v>72</v>
      </c>
      <c r="E4" s="57" t="s">
        <v>50</v>
      </c>
      <c r="F4" s="57" t="s">
        <v>121</v>
      </c>
      <c r="G4" s="121" t="s">
        <v>122</v>
      </c>
      <c r="H4" s="182" t="s">
        <v>123</v>
      </c>
    </row>
    <row r="5" spans="1:8" ht="23.25" customHeight="1">
      <c r="A5" s="61" t="s">
        <v>73</v>
      </c>
      <c r="B5" s="61" t="s">
        <v>74</v>
      </c>
      <c r="C5" s="61" t="s">
        <v>75</v>
      </c>
      <c r="D5" s="61"/>
      <c r="E5" s="61"/>
      <c r="F5" s="61"/>
      <c r="G5" s="183"/>
      <c r="H5" s="184"/>
    </row>
    <row r="6" spans="1:8" s="51" customFormat="1" ht="22" customHeight="1">
      <c r="A6" s="65"/>
      <c r="B6" s="65"/>
      <c r="C6" s="185"/>
      <c r="D6" s="186" t="s">
        <v>58</v>
      </c>
      <c r="E6" s="68">
        <f>E7+E12+E18+E22</f>
        <v>3140.52</v>
      </c>
      <c r="F6" s="68">
        <f>F7+F12+F18+F22</f>
        <v>2501.85</v>
      </c>
      <c r="G6" s="68">
        <f>G7+G12+G18+G22</f>
        <v>638.67</v>
      </c>
      <c r="H6" s="66">
        <v>0</v>
      </c>
    </row>
    <row r="7" spans="1:8" ht="22" customHeight="1">
      <c r="A7" s="65" t="s">
        <v>76</v>
      </c>
      <c r="B7" s="65"/>
      <c r="C7" s="185"/>
      <c r="D7" s="186" t="s">
        <v>77</v>
      </c>
      <c r="E7" s="68">
        <v>2664.67</v>
      </c>
      <c r="F7" s="68">
        <v>2028</v>
      </c>
      <c r="G7" s="67">
        <v>636.67</v>
      </c>
      <c r="H7" s="66">
        <v>0</v>
      </c>
    </row>
    <row r="8" spans="1:8" ht="22" customHeight="1">
      <c r="A8" s="65" t="s">
        <v>78</v>
      </c>
      <c r="B8" s="65" t="s">
        <v>79</v>
      </c>
      <c r="C8" s="185"/>
      <c r="D8" s="186" t="s">
        <v>80</v>
      </c>
      <c r="E8" s="68">
        <v>2664.67</v>
      </c>
      <c r="F8" s="68">
        <v>2028</v>
      </c>
      <c r="G8" s="67">
        <v>636.67</v>
      </c>
      <c r="H8" s="66">
        <v>0</v>
      </c>
    </row>
    <row r="9" spans="1:8" ht="22" customHeight="1">
      <c r="A9" s="65" t="s">
        <v>81</v>
      </c>
      <c r="B9" s="65" t="s">
        <v>82</v>
      </c>
      <c r="C9" s="185" t="s">
        <v>83</v>
      </c>
      <c r="D9" s="186" t="s">
        <v>84</v>
      </c>
      <c r="E9" s="68">
        <v>1659</v>
      </c>
      <c r="F9" s="68">
        <v>1659</v>
      </c>
      <c r="G9" s="67">
        <v>0</v>
      </c>
      <c r="H9" s="66">
        <v>0</v>
      </c>
    </row>
    <row r="10" spans="1:8" ht="22" customHeight="1">
      <c r="A10" s="65" t="s">
        <v>81</v>
      </c>
      <c r="B10" s="65" t="s">
        <v>82</v>
      </c>
      <c r="C10" s="185" t="s">
        <v>85</v>
      </c>
      <c r="D10" s="186" t="s">
        <v>86</v>
      </c>
      <c r="E10" s="68">
        <v>636.67</v>
      </c>
      <c r="F10" s="68">
        <v>0</v>
      </c>
      <c r="G10" s="67">
        <v>636.67</v>
      </c>
      <c r="H10" s="66">
        <v>0</v>
      </c>
    </row>
    <row r="11" spans="1:8" ht="22" customHeight="1">
      <c r="A11" s="65" t="s">
        <v>81</v>
      </c>
      <c r="B11" s="65" t="s">
        <v>82</v>
      </c>
      <c r="C11" s="185" t="s">
        <v>87</v>
      </c>
      <c r="D11" s="186" t="s">
        <v>88</v>
      </c>
      <c r="E11" s="68">
        <v>369</v>
      </c>
      <c r="F11" s="68">
        <v>369</v>
      </c>
      <c r="G11" s="67">
        <v>0</v>
      </c>
      <c r="H11" s="66">
        <v>0</v>
      </c>
    </row>
    <row r="12" spans="1:8" ht="22" customHeight="1">
      <c r="A12" s="65" t="s">
        <v>89</v>
      </c>
      <c r="B12" s="65"/>
      <c r="C12" s="185"/>
      <c r="D12" s="186" t="s">
        <v>90</v>
      </c>
      <c r="E12" s="68">
        <f>E13</f>
        <v>266.55</v>
      </c>
      <c r="F12" s="68">
        <f>F13</f>
        <v>264.55</v>
      </c>
      <c r="G12" s="67">
        <v>2</v>
      </c>
      <c r="H12" s="66">
        <v>0</v>
      </c>
    </row>
    <row r="13" spans="1:8" ht="22" customHeight="1">
      <c r="A13" s="65" t="s">
        <v>91</v>
      </c>
      <c r="B13" s="65" t="s">
        <v>92</v>
      </c>
      <c r="C13" s="185"/>
      <c r="D13" s="186" t="s">
        <v>93</v>
      </c>
      <c r="E13" s="68">
        <f>SUM(E14:E17)</f>
        <v>266.55</v>
      </c>
      <c r="F13" s="68">
        <f>SUM(F14:F17)</f>
        <v>264.55</v>
      </c>
      <c r="G13" s="67">
        <v>2</v>
      </c>
      <c r="H13" s="66">
        <v>0</v>
      </c>
    </row>
    <row r="14" spans="1:8" ht="22" customHeight="1">
      <c r="A14" s="65" t="s">
        <v>94</v>
      </c>
      <c r="B14" s="65" t="s">
        <v>95</v>
      </c>
      <c r="C14" s="65" t="s">
        <v>83</v>
      </c>
      <c r="D14" s="65" t="s">
        <v>96</v>
      </c>
      <c r="E14" s="187">
        <v>95.84</v>
      </c>
      <c r="F14" s="66">
        <v>93.84</v>
      </c>
      <c r="G14" s="67">
        <v>2</v>
      </c>
      <c r="H14" s="66"/>
    </row>
    <row r="15" spans="1:8" ht="22" customHeight="1">
      <c r="A15" s="65" t="s">
        <v>94</v>
      </c>
      <c r="B15" s="65" t="s">
        <v>95</v>
      </c>
      <c r="C15" s="185" t="s">
        <v>85</v>
      </c>
      <c r="D15" s="186" t="s">
        <v>97</v>
      </c>
      <c r="E15" s="68">
        <v>4</v>
      </c>
      <c r="F15" s="68">
        <v>4</v>
      </c>
      <c r="G15" s="67">
        <v>0</v>
      </c>
      <c r="H15" s="66">
        <v>0</v>
      </c>
    </row>
    <row r="16" spans="1:8" ht="22" customHeight="1">
      <c r="A16" s="65" t="s">
        <v>94</v>
      </c>
      <c r="B16" s="65" t="s">
        <v>95</v>
      </c>
      <c r="C16" s="185" t="s">
        <v>92</v>
      </c>
      <c r="D16" s="186" t="s">
        <v>98</v>
      </c>
      <c r="E16" s="68">
        <v>162.71</v>
      </c>
      <c r="F16" s="68">
        <v>162.71</v>
      </c>
      <c r="G16" s="67">
        <v>0</v>
      </c>
      <c r="H16" s="66">
        <v>0</v>
      </c>
    </row>
    <row r="17" spans="1:8" ht="22" customHeight="1">
      <c r="A17" s="65" t="s">
        <v>94</v>
      </c>
      <c r="B17" s="65" t="s">
        <v>95</v>
      </c>
      <c r="C17" s="185" t="s">
        <v>99</v>
      </c>
      <c r="D17" s="186" t="s">
        <v>100</v>
      </c>
      <c r="E17" s="68">
        <v>4</v>
      </c>
      <c r="F17" s="68">
        <v>4</v>
      </c>
      <c r="G17" s="67">
        <v>0</v>
      </c>
      <c r="H17" s="66">
        <v>0</v>
      </c>
    </row>
    <row r="18" spans="1:8" ht="22" customHeight="1">
      <c r="A18" s="65" t="s">
        <v>101</v>
      </c>
      <c r="B18" s="65"/>
      <c r="C18" s="185"/>
      <c r="D18" s="186" t="s">
        <v>102</v>
      </c>
      <c r="E18" s="68">
        <v>87.01</v>
      </c>
      <c r="F18" s="68">
        <v>87.01</v>
      </c>
      <c r="G18" s="67">
        <v>0</v>
      </c>
      <c r="H18" s="66">
        <v>0</v>
      </c>
    </row>
    <row r="19" spans="1:8" ht="22" customHeight="1">
      <c r="A19" s="65" t="s">
        <v>103</v>
      </c>
      <c r="B19" s="65" t="s">
        <v>104</v>
      </c>
      <c r="C19" s="185"/>
      <c r="D19" s="186" t="s">
        <v>105</v>
      </c>
      <c r="E19" s="68">
        <v>87.01</v>
      </c>
      <c r="F19" s="68">
        <v>87.01</v>
      </c>
      <c r="G19" s="67">
        <v>0</v>
      </c>
      <c r="H19" s="66">
        <v>0</v>
      </c>
    </row>
    <row r="20" spans="1:8" ht="22" customHeight="1">
      <c r="A20" s="65" t="s">
        <v>106</v>
      </c>
      <c r="B20" s="65" t="s">
        <v>107</v>
      </c>
      <c r="C20" s="185" t="s">
        <v>83</v>
      </c>
      <c r="D20" s="186" t="s">
        <v>108</v>
      </c>
      <c r="E20" s="68">
        <v>63.1</v>
      </c>
      <c r="F20" s="68">
        <v>63.1</v>
      </c>
      <c r="G20" s="67">
        <v>0</v>
      </c>
      <c r="H20" s="66">
        <v>0</v>
      </c>
    </row>
    <row r="21" spans="1:8" ht="22" customHeight="1">
      <c r="A21" s="65" t="s">
        <v>106</v>
      </c>
      <c r="B21" s="65" t="s">
        <v>107</v>
      </c>
      <c r="C21" s="185" t="s">
        <v>85</v>
      </c>
      <c r="D21" s="186" t="s">
        <v>109</v>
      </c>
      <c r="E21" s="68">
        <v>23.91</v>
      </c>
      <c r="F21" s="68">
        <v>23.91</v>
      </c>
      <c r="G21" s="67">
        <v>0</v>
      </c>
      <c r="H21" s="66">
        <v>0</v>
      </c>
    </row>
    <row r="22" spans="1:8" ht="22" customHeight="1">
      <c r="A22" s="65" t="s">
        <v>110</v>
      </c>
      <c r="B22" s="65"/>
      <c r="C22" s="185"/>
      <c r="D22" s="186" t="s">
        <v>111</v>
      </c>
      <c r="E22" s="68">
        <v>122.29</v>
      </c>
      <c r="F22" s="68">
        <v>122.29</v>
      </c>
      <c r="G22" s="67">
        <v>0</v>
      </c>
      <c r="H22" s="66">
        <v>0</v>
      </c>
    </row>
    <row r="23" spans="1:8" ht="22" customHeight="1">
      <c r="A23" s="65" t="s">
        <v>112</v>
      </c>
      <c r="B23" s="65" t="s">
        <v>85</v>
      </c>
      <c r="C23" s="185"/>
      <c r="D23" s="186" t="s">
        <v>113</v>
      </c>
      <c r="E23" s="68">
        <v>122.29</v>
      </c>
      <c r="F23" s="68">
        <v>122.29</v>
      </c>
      <c r="G23" s="67">
        <v>0</v>
      </c>
      <c r="H23" s="66">
        <v>0</v>
      </c>
    </row>
    <row r="24" spans="1:8" ht="22" customHeight="1">
      <c r="A24" s="65" t="s">
        <v>114</v>
      </c>
      <c r="B24" s="65" t="s">
        <v>115</v>
      </c>
      <c r="C24" s="185" t="s">
        <v>83</v>
      </c>
      <c r="D24" s="186" t="s">
        <v>116</v>
      </c>
      <c r="E24" s="68">
        <v>122.29</v>
      </c>
      <c r="F24" s="68">
        <v>122.29</v>
      </c>
      <c r="G24" s="67">
        <v>0</v>
      </c>
      <c r="H24" s="66">
        <v>0</v>
      </c>
    </row>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sheetData>
  <sheetProtection formatCells="0" formatColumns="0" formatRows="0"/>
  <mergeCells count="6">
    <mergeCell ref="A4:C4"/>
    <mergeCell ref="D4:D5"/>
    <mergeCell ref="E4:E5"/>
    <mergeCell ref="F4:F5"/>
    <mergeCell ref="G4:G5"/>
    <mergeCell ref="H4:H5"/>
  </mergeCells>
  <printOptions horizontalCentered="1"/>
  <pageMargins left="0.789583333333333" right="0.314583333333333" top="0.789583333333333" bottom="0.472222222222222" header="0.5" footer="0.5"/>
  <pageSetup firstPageNumber="1" useFirstPageNumber="1" fitToWidth="0" horizontalDpi="300" verticalDpi="300" orientation="landscape" paperSize="9"/>
  <ignoredErrors>
    <ignoredError sqref="E13:F13" formulaRange="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 reason</cp:lastModifiedBy>
  <cp:lastPrinted>2018-01-24T02:50:00Z</cp:lastPrinted>
  <dcterms:created xsi:type="dcterms:W3CDTF">2017-10-15T02:41:00Z</dcterms:created>
  <dcterms:modified xsi:type="dcterms:W3CDTF">2021-02-22T05:47:04Z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EDOID">
    <vt:i4>394460</vt:i4>
  </property>
</Properties>
</file>